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-my.sharepoint.com/personal/lita_brice_riga_lv/Documents/Darbvirsma/"/>
    </mc:Choice>
  </mc:AlternateContent>
  <xr:revisionPtr revIDLastSave="0" documentId="8_{7658442E-D882-4B4E-AFD6-B00BEA6E712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epirkumu procedūras" sheetId="1" r:id="rId1"/>
    <sheet name="Cenu aptaujas un iepirkumi EIS" sheetId="3" r:id="rId2"/>
  </sheets>
  <definedNames>
    <definedName name="_xlnm._FilterDatabase" localSheetId="0" hidden="1">'Iepirkumu procedūras'!$A$7:$N$132</definedName>
    <definedName name="_Hlk11076343" localSheetId="1">'Cenu aptaujas un iepirkumi EIS'!#REF!</definedName>
    <definedName name="_Hlk11076343" localSheetId="0">'Iepirkumu procedūras'!#REF!</definedName>
    <definedName name="_Hlk144302318">#REF!</definedName>
    <definedName name="_Hlk39135033" localSheetId="1">'Cenu aptaujas un iepirkumi EIS'!#REF!</definedName>
    <definedName name="_Hlk39135033" localSheetId="0">'Iepirkumu procedūras'!#REF!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71" i="3"/>
  <c r="F170" i="3"/>
  <c r="F156" i="3"/>
  <c r="F154" i="3"/>
  <c r="F152" i="3"/>
  <c r="F150" i="3"/>
  <c r="F140" i="3"/>
  <c r="F138" i="3"/>
  <c r="F126" i="3"/>
  <c r="F118" i="3"/>
  <c r="F117" i="3"/>
  <c r="F97" i="3"/>
  <c r="F39" i="3"/>
  <c r="E122" i="1"/>
  <c r="E117" i="1"/>
  <c r="F105" i="1"/>
  <c r="F86" i="1"/>
  <c r="F80" i="1"/>
  <c r="F46" i="1"/>
  <c r="F45" i="1"/>
</calcChain>
</file>

<file path=xl/sharedStrings.xml><?xml version="1.0" encoding="utf-8"?>
<sst xmlns="http://schemas.openxmlformats.org/spreadsheetml/2006/main" count="2579" uniqueCount="810">
  <si>
    <t>APSTIPRINU: Rīgas valstspilsētas pašvaldības Labklājības departamenta</t>
  </si>
  <si>
    <t>direktore I.Kondrāte</t>
  </si>
  <si>
    <t>(atbilstoši iesniegtajām plāna veidlapām)</t>
  </si>
  <si>
    <t>Iepirkumi EUR bez PVN virs 10 000 (piegādes un pakalpojumi), virs 20 000 (būvdarbi)</t>
  </si>
  <si>
    <t>Nr.p.k.</t>
  </si>
  <si>
    <t>Iepirkuma priekšmets</t>
  </si>
  <si>
    <t>Plānotais norises laiks</t>
  </si>
  <si>
    <t>Plānotais līguma noslēgšanas laiks</t>
  </si>
  <si>
    <t>Plānotā līgumcena EUR bez PVN</t>
  </si>
  <si>
    <t>Budžets 2026, EUR</t>
  </si>
  <si>
    <t>CPV kods</t>
  </si>
  <si>
    <t>CPV koda atšifrējums</t>
  </si>
  <si>
    <t>Iepirkuma metode</t>
  </si>
  <si>
    <t>Adresāts</t>
  </si>
  <si>
    <t>Atbildīgais darbinieks</t>
  </si>
  <si>
    <t>Forma</t>
  </si>
  <si>
    <t>Termiņš mēnešos</t>
  </si>
  <si>
    <t>Piezīmes</t>
  </si>
  <si>
    <t>Zupas virtuves pakalpojuma nodrošināšana Rīgas valstspilsētas pašvaldības Centra apkaimē 2026., 2027. un 2028. gadā</t>
  </si>
  <si>
    <t>1. cet.</t>
  </si>
  <si>
    <t>02.2026.</t>
  </si>
  <si>
    <t>55521200-0</t>
  </si>
  <si>
    <t>Ēdināšanas pakalpojums</t>
  </si>
  <si>
    <t>B</t>
  </si>
  <si>
    <t>RSD</t>
  </si>
  <si>
    <t xml:space="preserve">M.Fiļipova                 </t>
  </si>
  <si>
    <t>Līgums</t>
  </si>
  <si>
    <t>Iepirkums, kurā minētā daļa 2025.gadā tika izbeigta bez rezultāta.                                     29.01.2026. līgums Nr.RSD-26-494-lī</t>
  </si>
  <si>
    <t>Sadzīves elektropreču piegāde projekta “Sabiedrībā balstītu sociālo pakalpojumu pieejamības palielināšana Rīgas valstspilsētas pašvaldībā (Burtnieku ielā 37, Rīgā, un Latgales ielā 189, Rīgā)” īstenošanai</t>
  </si>
  <si>
    <t>1.cet.</t>
  </si>
  <si>
    <t xml:space="preserve">39710000-2 39220000-0 39224000-8 </t>
  </si>
  <si>
    <t xml:space="preserve">Mājsaimniecības elektrotehnika                               Virtuves aprīkojums                                  Mājas piederumi un mājsaimniecības priekšmeti un ēdināšanas inventārs </t>
  </si>
  <si>
    <t>K</t>
  </si>
  <si>
    <t>RVPLD</t>
  </si>
  <si>
    <t>V.Šteins</t>
  </si>
  <si>
    <t>16.03.2026. līgums Nr. DL-26-293-lī</t>
  </si>
  <si>
    <t>Mēbeļu piegāde un uzstādīšana projekta “Sabiedrībā balstītu sociālo pakalpojumu pieejamības palielināšana Rīgas valstspilsētas pašvaldībā” īstenošanai (Burtnieku iela 37)</t>
  </si>
  <si>
    <t>17 114</t>
  </si>
  <si>
    <t>39000000-2  39110000-6 39143000-6  39143121-0  39144000-3  39120000-9  39132100-7 39151100-6</t>
  </si>
  <si>
    <t>Biroja mēbeles, sēdekļi, krēsli, guļamistabas, ēdamistabas un dzīvojamās istabas mēbeles, drēbju skapji, vannas istabas mēbeles,  galdi, trauku skapji, rakstāmgaldi un grāmatu skapji, dokumentu uzglabāšanas skapji, plauktu iekārtas</t>
  </si>
  <si>
    <t>Z.Čevere</t>
  </si>
  <si>
    <t>Iepirkums izbeigts bez rezultāta</t>
  </si>
  <si>
    <t>3.1.</t>
  </si>
  <si>
    <t>Mēbeļu piegāde un uzstādīšana projekta “Sabiedrībā balstītu sociālo pakalpojumu pieejamības palielināšana Rīgas valstspilsētas pašvaldībā” īstenošanai (Burtnieku iela 37) (atkārtots)</t>
  </si>
  <si>
    <t>03.2026.</t>
  </si>
  <si>
    <t>Lēmums pieņemts. Iepirkuma 1.daļa: uzsākta līguma slēgšana. Iepirkuma 2.daļa: 24.03.2026. līgums Nr. DL-26-316-lī</t>
  </si>
  <si>
    <t>Ēdināšanas pakalpojums - Baltezers</t>
  </si>
  <si>
    <t xml:space="preserve">2.cet. </t>
  </si>
  <si>
    <t>05.2026.</t>
  </si>
  <si>
    <t>55523000-2</t>
  </si>
  <si>
    <t>RBJĢSAC</t>
  </si>
  <si>
    <t>V. Ruduka</t>
  </si>
  <si>
    <t>No vardarbības cietušo pilngadīgo personu rehabilitācijas pakalpojums</t>
  </si>
  <si>
    <t>2 730 627</t>
  </si>
  <si>
    <t>85312500-4 </t>
  </si>
  <si>
    <t xml:space="preserve">Rehabilitācijas pakalpojumi </t>
  </si>
  <si>
    <t xml:space="preserve">K </t>
  </si>
  <si>
    <t>L.Ziedone</t>
  </si>
  <si>
    <t>Vispārīgā vienošanās</t>
  </si>
  <si>
    <t>Iepirkums Nr. CAIP 2025/104. Rezultāti iepirkuma daļā Nr. 1 apstrīdēti IUB. Iepirkums iepirkuma daļā Nr. 2 izbeigts bez rezultāta. Iepirkuma 3.daļa: 27.02.2026. līgums Nr. RSD-26-963-lī. Iepirkuma 4.daļa: 25.02.2026. līgums Nr. RSD-26-931-lī</t>
  </si>
  <si>
    <t>5.1.</t>
  </si>
  <si>
    <t>Vardarbības cietušām pilngadīgām personām pakalpojums sociālās rehabilitācijas kursa veidā (atkārtots)</t>
  </si>
  <si>
    <t>06.2026.</t>
  </si>
  <si>
    <t>211 495</t>
  </si>
  <si>
    <t>Elektroenerģijas piegāde Rīgas valstspilsētas pašvaldības Labklājības departamenta pakļautības iestādēs</t>
  </si>
  <si>
    <t>09310000-5</t>
  </si>
  <si>
    <t>Elektrība</t>
  </si>
  <si>
    <t>RSAC M              RSAC SM                       RP                                RBJĢSAC          RSD</t>
  </si>
  <si>
    <t>E.Štāls                         E.Dauburs                            D.Kamerovska                                 A.Čapkevičs S.Četujeva I.Miķelsons</t>
  </si>
  <si>
    <t>Iepirkumu organizē Iepirkumu pārvalde</t>
  </si>
  <si>
    <t>Elektroenerģijas piegāde RBJĢSAC</t>
  </si>
  <si>
    <t>A.Čapkevičs</t>
  </si>
  <si>
    <t>Elektroenerģijas piegāde RSAC M</t>
  </si>
  <si>
    <t>RSAC M</t>
  </si>
  <si>
    <t>E.Štāls</t>
  </si>
  <si>
    <t>Elektroenerģijas piegāde RSAC SM</t>
  </si>
  <si>
    <t>2.cet</t>
  </si>
  <si>
    <t>RSAC SM</t>
  </si>
  <si>
    <t>E.Dauburs</t>
  </si>
  <si>
    <t>12 līdz 36</t>
  </si>
  <si>
    <t>Elektroenerģijas piegāde RSAC G</t>
  </si>
  <si>
    <t>09310000-6</t>
  </si>
  <si>
    <t>RSAC G</t>
  </si>
  <si>
    <t>I.Miķelsons</t>
  </si>
  <si>
    <t>13 līdz 36</t>
  </si>
  <si>
    <t>Elektroenerģijas piegāde RSD</t>
  </si>
  <si>
    <t>S.Četujeva</t>
  </si>
  <si>
    <t>Elektroenerģijas piegāde RP</t>
  </si>
  <si>
    <t>RP</t>
  </si>
  <si>
    <t>D.Kamerovska</t>
  </si>
  <si>
    <t>Transportlīdzekļu noma</t>
  </si>
  <si>
    <t>60172000-4</t>
  </si>
  <si>
    <t>Transportlīdzekļu nomas pakalpojums</t>
  </si>
  <si>
    <t>M</t>
  </si>
  <si>
    <t>Veselību veicinošas nodarbības  Rīgas valstspilsētas pašvaldības iedzīvotājiem</t>
  </si>
  <si>
    <t>1. - 2. cet.</t>
  </si>
  <si>
    <t>92620000-3</t>
  </si>
  <si>
    <t xml:space="preserve">Ar sportu saistītie pasākumi                             </t>
  </si>
  <si>
    <t>K.Žiga</t>
  </si>
  <si>
    <t>Ratiņkrēslu pacēlāju piegāde un uzstādīšana Rīgas valstspilsētas pašvaldības Labklājības departamenta pakļautības iestādēs</t>
  </si>
  <si>
    <t xml:space="preserve">1.cet. </t>
  </si>
  <si>
    <t>04.2026.</t>
  </si>
  <si>
    <t>42416300-8 
45262640-9 
45313000-4</t>
  </si>
  <si>
    <t>Pacēlāju piegāde un uzstādīšana</t>
  </si>
  <si>
    <t>RSAC SM        RSD</t>
  </si>
  <si>
    <t>U.Kalniņš E.Dauburs</t>
  </si>
  <si>
    <t>Ratiņkrēslu pacēlāja iegāde un uzstādīšana RSAC “Stella maris” 2.aprūpes namā</t>
  </si>
  <si>
    <t>2.cet.</t>
  </si>
  <si>
    <t>Dzēsts (Ratiņkrēsla pacēlāja izbūve Avotu iela 31 k-2)</t>
  </si>
  <si>
    <t>Stacionāro elektromehānisko riteņkrēslu pacēlāju un krēsla pacēlāju piegāde un uzstādīšana dzīvojamo māju kāpņu telpās</t>
  </si>
  <si>
    <t>U.Kalniņš</t>
  </si>
  <si>
    <t>Iekšdurvju piegāde, demontāžas, montāžas un apdares darbi</t>
  </si>
  <si>
    <t>44221200-7 45421131-1</t>
  </si>
  <si>
    <t xml:space="preserve">Durvis                                Durvju ielikšana               </t>
  </si>
  <si>
    <t>RVPLD RBJĢSAC</t>
  </si>
  <si>
    <t>K.Lapiņa A.Čapkevičs</t>
  </si>
  <si>
    <t xml:space="preserve">Līgums </t>
  </si>
  <si>
    <t>Iekšdurvju piegāde, demontāžas, montāžas un apdares darbi projekta “Atbalsta pasākumi cilvēkiem ar invaliditāti mājokļu vides pieejamības nodrošināšanai” (PVM ID APS0458.01) vajadzībām</t>
  </si>
  <si>
    <t>44221200-7 50700000-2</t>
  </si>
  <si>
    <t>Durvis                               Remonta un uzturēšanas pakalpojumi</t>
  </si>
  <si>
    <t>K.Lapiņa</t>
  </si>
  <si>
    <t>Iekšdurvju piegāde, demontāžas, montāžas un apdares darbi Rīgas Bērnu, jauniešu un ģimeņu sociālā atbalsta centra struktūrvienībās</t>
  </si>
  <si>
    <t>šāda pozīcija nav atšifrēta</t>
  </si>
  <si>
    <t>Biroju telpu un teritoriju uzkopšanas pakalpojums</t>
  </si>
  <si>
    <t>90919200-4</t>
  </si>
  <si>
    <t>Biroju uzkopšanas pakalpojums</t>
  </si>
  <si>
    <t>RSD            RVPLD RBJĢSAC</t>
  </si>
  <si>
    <t>S.Neinberga R.Petrite A.Čapkevičs</t>
  </si>
  <si>
    <t>Izsludināta apspriede ar piegādātājiem Nr.RVPLD 2026/6 AP</t>
  </si>
  <si>
    <t>Biroju telpu un teritoriju uzkopšanas pakalpojums RSD vajadzībām</t>
  </si>
  <si>
    <t>Biroju uzkopšanas pakalpojumi</t>
  </si>
  <si>
    <t>S.Neinberga</t>
  </si>
  <si>
    <t>Grīdu vaskošanas pakalpojums</t>
  </si>
  <si>
    <t>R.Petrite</t>
  </si>
  <si>
    <t>Piemērota PIL 11.panta sestā daļa. Minētā daļa pārcelta uz Cenu aptaujas sadaļu</t>
  </si>
  <si>
    <t xml:space="preserve">Ģenerālā tīrīšana RBJĢSAC struktūrvienībā “Apīte” </t>
  </si>
  <si>
    <t>Dzēsts (Kondicionieru tehniskās apkopes pakalpojums RVPLD un RSD)</t>
  </si>
  <si>
    <t>Kondicionieru tehniskās apkopes pakalpojums RVPLD</t>
  </si>
  <si>
    <t>50730000-1</t>
  </si>
  <si>
    <t>Dzesēšanas ierīču
remonta un
tehniskās apkopes
pakalpojumi</t>
  </si>
  <si>
    <t>Iepirkuma daļa pārcelta uz Cenu aptaujas sadaļu</t>
  </si>
  <si>
    <t>Dzēsts (Kondicionieru tehniskās apkopes pakalpojums RSD)</t>
  </si>
  <si>
    <t>Telpu atjaunošanas darbi un remontdarbi Rīgas valstspilsētas pašvaldības Labklājības departamenta un tā pakļautības iestāžu vajadzībām</t>
  </si>
  <si>
    <t>45000000-7</t>
  </si>
  <si>
    <t>Celtniecības darbi</t>
  </si>
  <si>
    <t>RVPLD
RSAC M
RSAC SM
RSAC G               RP</t>
  </si>
  <si>
    <t>E.Štāls E.Dauburs D.Kamerovska R.Petrite</t>
  </si>
  <si>
    <t>Telpu atjaunošanas darbi RSAC M vajadzībām</t>
  </si>
  <si>
    <t>Telpu atjaunošanas darbi RSAC SM vajadzībām</t>
  </si>
  <si>
    <t>Telpu atjaunošanas darbi RVPLD vajadzībām</t>
  </si>
  <si>
    <t>Līgums </t>
  </si>
  <si>
    <t>Telpu atjaunošanas darbi RP vajadzībām</t>
  </si>
  <si>
    <t>Remonta, uzturēšanas un apsaimniekošanas preču iegāde Rīgas valstspilsētas pašvaldības Labklājības departamentam un tā pakļautības iestādēm</t>
  </si>
  <si>
    <t>44000000-0 42660000-0 42670000-3 42650000-7 31300000-9 39800000-0 39220000-0 39224000-8 31000000-6</t>
  </si>
  <si>
    <t>Dažādas iekārtas, materiāli, preces</t>
  </si>
  <si>
    <t xml:space="preserve">RVPLD 
RBJĢSAC  
RP    
RSAC G      
RSAC M 
RSAC SM  </t>
  </si>
  <si>
    <t>A.Čapkevičs E.Štāls E.Dauburs R.Petrite I.Miķelsons D.Kamerovska</t>
  </si>
  <si>
    <t>Remonta, uzturēšanas un apsaimniekošanas preču iegāde RBJĢSAC vajadzībām</t>
  </si>
  <si>
    <t>44000000-0 42000000-6 42670000-3 42650000-7 31300000-9 31000000-6 03121200-7</t>
  </si>
  <si>
    <t>Remonta, uzturēšanas un apsaimniekošanas preču iegāde
Rīgas sociālās aprūpes centra “Mežciems” vajadzībām</t>
  </si>
  <si>
    <t>44100000-1</t>
  </si>
  <si>
    <t>Remonta, uzturēšanas un apsaimniekošanas preču iegāde
Rīgas sociālās aprūpes centra “Stella maris” vajadzībām</t>
  </si>
  <si>
    <t>Remonta, uzturēšanas un apsaimniekošanas preču iegāde
RVPLD vajadzībām</t>
  </si>
  <si>
    <t>44000000-0
42660000-0
42670000-3 42650000-7
39710000-2
39500000-7
39220000-0
39224000-8</t>
  </si>
  <si>
    <t>Remontmateriālu (spuldzes, ūdens maisītāji un to piederumi, mēbeļu furnitūra, vāzes, zeme augiem u.c), uzturēšanas un apsaimniekošanas preču iegāde
Rīgas sociālās aprūpes centra “Gaiļezers” vajadzībām</t>
  </si>
  <si>
    <t>1.cet</t>
  </si>
  <si>
    <t>44000000-0
42660000-0
42670000-3 42650000-7
39710000-2
39500000-7
39220000-0
39224000-8
31000000-6
19640000-4</t>
  </si>
  <si>
    <t>Remontmateriālu (elektropreces, spuldzes, ūdens maisītāji un to piederumi, santehnika, mēbeļu furnitūra, vāzes, zeme augiem u.c) iegāde 
Rīgas patversmes vajadzībām</t>
  </si>
  <si>
    <t>39300000-5</t>
  </si>
  <si>
    <t>Remontmateriālu (elektropreces, spuldzes, ūdens maisītāji un to piederumi, mēbeļu furnitūra, vāzes, zeme augiem u.c), uzturēšanas un apsaimniekošanas preču iegāde Rīgas Sociālā dienesta vajadzībām</t>
  </si>
  <si>
    <t>44000000-0
42660000-0
42670000-3 42650000-7
39710000-2
39500000-7
39220000-0
39224000-8
33700000-7
31000000-6
19640000-4 15710000-8
0312100005</t>
  </si>
  <si>
    <t xml:space="preserve">S.Neinberga         </t>
  </si>
  <si>
    <t>Mēbeļu izgatavošana, piegāde un uzstādīšana Rīgas valstspilsētas pašvaldības Labklājības departamenta pakļautības iestādēm</t>
  </si>
  <si>
    <t>05.2026.-09.2026.</t>
  </si>
  <si>
    <t>39000000-3                39130000-2</t>
  </si>
  <si>
    <t>Mēbeles</t>
  </si>
  <si>
    <t>RSAC SM 
RSAC G
RP
RSAC M               RVPLD</t>
  </si>
  <si>
    <t>Mēbeļu izgatavošana un uzstādīšana</t>
  </si>
  <si>
    <t>39100000-3</t>
  </si>
  <si>
    <t>Mēbeļu iegāde RSAC “Stella maris” klientu vajadzībām</t>
  </si>
  <si>
    <t>09.2026.</t>
  </si>
  <si>
    <t>39000000-3</t>
  </si>
  <si>
    <t>Iebūvēto mēbeļu izgatavošana un uzstādīšana RP vajadzībām</t>
  </si>
  <si>
    <t>39130000-2</t>
  </si>
  <si>
    <t>Mēbeļu iegāde RVPLD vajadzībām</t>
  </si>
  <si>
    <t>39000000-2 39100000-3</t>
  </si>
  <si>
    <t>Žalūziju un aizkaru izgatavošana un uzstādīšana</t>
  </si>
  <si>
    <t>39515430-8 39515100-6</t>
  </si>
  <si>
    <t xml:space="preserve">Žalūzijas                                   Aizkari </t>
  </si>
  <si>
    <t>RSAC M            RVPLD</t>
  </si>
  <si>
    <t>S.Neinberga         R.Petrite        J.Vaškēviča</t>
  </si>
  <si>
    <t>Dzēsts (Žalūziju izgatavošana un uzstādīšana RSD vajadzībām)</t>
  </si>
  <si>
    <t>Žalūziju un aizkaru izgatavošana un uzstādīšana RSAC M vajadzībām</t>
  </si>
  <si>
    <t xml:space="preserve">Žalūzijas                                      Aizkari                       </t>
  </si>
  <si>
    <t>J.Vaškēviča</t>
  </si>
  <si>
    <t>Žalūziju izgatavošana un uzstādīšana RVPLD vajadzībām</t>
  </si>
  <si>
    <t>Žalūzijas</t>
  </si>
  <si>
    <t xml:space="preserve">Tehnisko palīglīdzekļu iegāde </t>
  </si>
  <si>
    <t>33196100-1</t>
  </si>
  <si>
    <t>Dažādas medicīniskas iekārtas</t>
  </si>
  <si>
    <t>RSAC M      RSAC G</t>
  </si>
  <si>
    <t>S.Kalniņa I.Miķelsons</t>
  </si>
  <si>
    <t>S.Kalniņa</t>
  </si>
  <si>
    <t>Ilgstošas sociālās aprūpes un sociālās rehabilitācijas institūcijas pilngadīgām personām pakalpojuma nodrošināšana</t>
  </si>
  <si>
    <t>07.2026.</t>
  </si>
  <si>
    <t>85300000-2</t>
  </si>
  <si>
    <t>Sociālie pakalpojumi un saistītie pakalpojumi</t>
  </si>
  <si>
    <t>L.Zariņa</t>
  </si>
  <si>
    <t>Logu mazgāšanas pakalpojums Rīgas valstspilsētas pašvaldības Labklājības departamenta un tā pakļautības iestāžu vajadzībām</t>
  </si>
  <si>
    <t>90911300-9</t>
  </si>
  <si>
    <t>Logu tīrīšanas pakalpojumi</t>
  </si>
  <si>
    <t>RVPLD
RSD
RSAC SM
RSAC M  RP RSAC G</t>
  </si>
  <si>
    <t>J.Vaškēviča R.Petrite S.Neinberga E.Dauburs D.Kamerovska I.Miķelsons</t>
  </si>
  <si>
    <t>Logu mazgāšanas pakalpojumi RSAC M</t>
  </si>
  <si>
    <t>Logu mazgāšanas pakalpojumi RVPLD vajadzībām</t>
  </si>
  <si>
    <t>Logu mazgāšanas pakalpojums RSAC "Stella maris" vajadzībām</t>
  </si>
  <si>
    <t>Logu mazgāšanas pakalpojums RSD vajadzībām</t>
  </si>
  <si>
    <t>Dzēsts (Logu mazgāšanas pakalpojums RBJĢSAC vajadzībām)</t>
  </si>
  <si>
    <t>Logu mazgāšanas pakalpojums RP vajadzībām</t>
  </si>
  <si>
    <t>Logu mazgāšanas pakalpojums RSAC G vajadzībām</t>
  </si>
  <si>
    <t>Gultasveļas, mīkstā inventāra, apģērbu un apavu iegāde</t>
  </si>
  <si>
    <t>39510000-0 18000000-9 39512000-4 18300000-2 18310000-5 18800000-7</t>
  </si>
  <si>
    <t>Gultasveļa
Apģērbi un apavi</t>
  </si>
  <si>
    <t>RSAC M        RSAC G
RSAC SM
  RP                 RBJĢSAC</t>
  </si>
  <si>
    <t>J.Vaškēviča I.Miķelsons S.Slava D.Kamerovska V. Ruduka</t>
  </si>
  <si>
    <t>Klientu apģērbu un apavu piegāde RSAC M</t>
  </si>
  <si>
    <t>18000000-9
39512000-4</t>
  </si>
  <si>
    <t xml:space="preserve"> Apģērbi, apavi, bagāžas somas un aksesuāri;                  Gultasveļa</t>
  </si>
  <si>
    <t>Gultas veļas piegāde RSAC G</t>
  </si>
  <si>
    <t>39510000-0</t>
  </si>
  <si>
    <t>Gultasveļa</t>
  </si>
  <si>
    <t xml:space="preserve">I.Miķelsons  </t>
  </si>
  <si>
    <t>Apģērbu un apakšveļas piegāde RSAC G</t>
  </si>
  <si>
    <t>18310000-5 18200000-1</t>
  </si>
  <si>
    <t>Apģērbi</t>
  </si>
  <si>
    <t>Apavu piegāde RSAC G</t>
  </si>
  <si>
    <t>18800000-7</t>
  </si>
  <si>
    <t>Apavi</t>
  </si>
  <si>
    <t>Gultas veļas, mīkstā inventāra iegāde RSAC “Stella maris” klientu vajadzībām</t>
  </si>
  <si>
    <t>S.Slava</t>
  </si>
  <si>
    <t>Apģērba, apavu iegāde RSAC “Stella maris” klientu vajadzībām</t>
  </si>
  <si>
    <t>18000000-9</t>
  </si>
  <si>
    <t>Apģērbi un apavi</t>
  </si>
  <si>
    <t>Matraču, apģērbu un apavu iegāde Rīgas patversmes vajadzībām</t>
  </si>
  <si>
    <t>18300000-2 
39510000-0</t>
  </si>
  <si>
    <t>Matrači, apģērbi un apavi</t>
  </si>
  <si>
    <t>Mīkstā inventāra iegāde RBJĢSAC vajadzībām</t>
  </si>
  <si>
    <t xml:space="preserve">39500000-7 </t>
  </si>
  <si>
    <t>Tekstilpreces</t>
  </si>
  <si>
    <t>Dezinfekcijas un dezinsekcijas pakalpojumi RSAC G</t>
  </si>
  <si>
    <t>90920000-2 90921000-9</t>
  </si>
  <si>
    <t>Ar telpām saistīti sanitārijas pakalpojumi</t>
  </si>
  <si>
    <t>Specializētā transportlīdzekļa iegāde mērķa grupas personu mobilitātes nodrošināšanai (Burtnieku 37/Latgales 189)</t>
  </si>
  <si>
    <t>08.2026.</t>
  </si>
  <si>
    <t>34100000-8</t>
  </si>
  <si>
    <t>Īpaša lietojuma transportlīdzeklis</t>
  </si>
  <si>
    <t>Darbnīcu aprīkojuma iegāde projekta “Sabiedrībā balstītu sociālo pakalpojumu pieejamības palielināšana Rīgas valstspilsētas pašvaldībā (Burtnieku ielā 37, Rīgā, un Latgales ielā 189, Rīgā)” īstenošanai</t>
  </si>
  <si>
    <t>44000000-0 44510000-8 44511000-5</t>
  </si>
  <si>
    <t>Specializēto darbnīcu aprīkojums, darba galdi, instrumenti</t>
  </si>
  <si>
    <t>Mēbeļu uzmērīšana, izgatavošana, piegāde un uzstādīšana projekta “Sabiedrībā balstītu sociālo pakalpojumu pieejamības palielināšana Rīgas valstspilsētas pašvaldībā” īstenošanai (Latgales iela 189)</t>
  </si>
  <si>
    <t>51 956</t>
  </si>
  <si>
    <t>39000000-2  39110000-6 39143000-6  39143121-0  39144000-3  39120000-9  39132100-7 39151100-6 39141000-2</t>
  </si>
  <si>
    <t>Biroja mēbeles, sēdekļi, krēsli, ēdamistabas mēbeles, drēbju skapji, vannas istabas mēbeles,  galdi, trauku skapji, rakstāmgaldi un grāmatu skapji, dokumentu uzglabāšanas skapji, plauktu iekārtas</t>
  </si>
  <si>
    <t>Izsaukumu pogu izveide un uzstādīšana</t>
  </si>
  <si>
    <t xml:space="preserve">45312000-7 </t>
  </si>
  <si>
    <t>Signalizācijas sistēmas uzstādīšana</t>
  </si>
  <si>
    <t>Bērnu ēdināšana vasaras periodā Rīgas Sociālā dienesta dienas un kopienas centros</t>
  </si>
  <si>
    <t xml:space="preserve">RSD                      </t>
  </si>
  <si>
    <t>I.Vaivode</t>
  </si>
  <si>
    <t>Labiekārtošanas darbi</t>
  </si>
  <si>
    <t>45000000-7 45111291-4</t>
  </si>
  <si>
    <t>RSAC M               RSAC G</t>
  </si>
  <si>
    <t>E.Štāls I.Miķelsons</t>
  </si>
  <si>
    <t xml:space="preserve">Mīkstā seguma ieklāšana teritorijā </t>
  </si>
  <si>
    <t>Pagalma teritorijas labiekārtošana</t>
  </si>
  <si>
    <t>45111291-4</t>
  </si>
  <si>
    <t>Darba apģērbu un apavu iegāde</t>
  </si>
  <si>
    <t>05.-06.2026.</t>
  </si>
  <si>
    <t>18130000-9</t>
  </si>
  <si>
    <t>Darba apģērbi un apavi</t>
  </si>
  <si>
    <t>RSAC SM        RSAC M          RSAC G</t>
  </si>
  <si>
    <t>S.Slava I.Miķelsons J.Vaškēviča</t>
  </si>
  <si>
    <t>Darba apģērba, apavu iegāde RSAC “Stella maris” darbinieku vajadzībām</t>
  </si>
  <si>
    <t>Darba apģērbi un apavi RSAC G vajadzībām</t>
  </si>
  <si>
    <t>Darba apģērbi un apavi RSAC M vajadzībām</t>
  </si>
  <si>
    <t>Automātisko durvju uzstādīšana un veco durvju demontāža</t>
  </si>
  <si>
    <t xml:space="preserve"> 44221200-7 45421131-1 </t>
  </si>
  <si>
    <t xml:space="preserve"> Durvis                                    Durvju ielikšana</t>
  </si>
  <si>
    <t>Grīdas mazgājamās mašīnas piegāde</t>
  </si>
  <si>
    <t>39713410-0</t>
  </si>
  <si>
    <t>Grīdas tīrīšanas mašīnas</t>
  </si>
  <si>
    <t>Veļas mazgājamās mašīnas piegāde</t>
  </si>
  <si>
    <t>3.cet.</t>
  </si>
  <si>
    <t>39713200-5</t>
  </si>
  <si>
    <t>Veļas mazgāšanas mašīnas</t>
  </si>
  <si>
    <t>31.1.</t>
  </si>
  <si>
    <t>Dienas centra pilngadīgām personām un kopienas centra pakalpojumi</t>
  </si>
  <si>
    <t>K.Bula</t>
  </si>
  <si>
    <t>Silto pusdienu piegāde mājās</t>
  </si>
  <si>
    <t>2.-3.cet.</t>
  </si>
  <si>
    <t>988 640</t>
  </si>
  <si>
    <t>85300000-2 55521200-0</t>
  </si>
  <si>
    <t>Sociālie pakalpojumi un saistītie pakalpojumi                                    Ēdienu piegādes pakalpojumi</t>
  </si>
  <si>
    <t>L.Červinska</t>
  </si>
  <si>
    <t>Aprūpes mājās pakalpojums personas dzīvesvietā</t>
  </si>
  <si>
    <t>Dzēsts (Bērnu ilgstošas sociālās aprūpes un sociālās rehabilitācijas pakalpojums )</t>
  </si>
  <si>
    <t>Ēdināšanas pakalpojums Rīgas patversmes vajadzībām</t>
  </si>
  <si>
    <t>4.cet.</t>
  </si>
  <si>
    <t>10.2026.</t>
  </si>
  <si>
    <t>Apsardzes pakalpojums</t>
  </si>
  <si>
    <t>12.2026.</t>
  </si>
  <si>
    <t>79710000-4</t>
  </si>
  <si>
    <t>RSD            RVPLD</t>
  </si>
  <si>
    <t>S.Četujeva            R.Petrite</t>
  </si>
  <si>
    <t>Apsardzes pakalpojums 2027.-2028.gadam</t>
  </si>
  <si>
    <t>Tehniskās apsardzes pakalpojums</t>
  </si>
  <si>
    <t>Speciālistu mācību pakalpojumi RBJĢSAC klientiem (sporta pasniedzējs, vizuālās mākslas pasniedzējs, mūzikas pasniedzējs, amatniecības pulciņa pasniedzējs)</t>
  </si>
  <si>
    <t>80510000-2</t>
  </si>
  <si>
    <t>Mācību pakalpojumi</t>
  </si>
  <si>
    <t>A.Liepiņa</t>
  </si>
  <si>
    <t>Dienas aprūpes centra pakalpojums bērniem un viņu ģimenēm</t>
  </si>
  <si>
    <t>03.2027.</t>
  </si>
  <si>
    <t>24-26</t>
  </si>
  <si>
    <t>Dienas aprūpes centra pakalpojums personām ar demenci</t>
  </si>
  <si>
    <t>Dienas aprūpes centra pakalpojums pilngadīgām personām ar garīga rakstura traucējumiem</t>
  </si>
  <si>
    <t>Ēdināšanas pakalpojums RBJĢSAC vajadzībām (KC)</t>
  </si>
  <si>
    <t xml:space="preserve">Ēdināšanas pakalpojums sociāli mazaizsargāto iedzīvotāju grupām  Rīgas valstspilsētas pašvaldībā
</t>
  </si>
  <si>
    <t xml:space="preserve">03.2027. </t>
  </si>
  <si>
    <t>1 396 701</t>
  </si>
  <si>
    <t xml:space="preserve">Vispārīgā vienošanās vai līgums </t>
  </si>
  <si>
    <t>Veļas mazgāšanas pakalpojums</t>
  </si>
  <si>
    <t>02.2027.</t>
  </si>
  <si>
    <t>98311200-8</t>
  </si>
  <si>
    <t>Veļas mazgātavas darbības pakalpojumi</t>
  </si>
  <si>
    <t>RSAC M RBJĢSAC</t>
  </si>
  <si>
    <t>J.Vaškēviča V.Ruduka S.Slava</t>
  </si>
  <si>
    <t>Veļas mazgāšanas pakalpojums RSAC M</t>
  </si>
  <si>
    <t>Veļas mazgāšanas pakalpojums RBJĢSAC</t>
  </si>
  <si>
    <t xml:space="preserve">98311200-8 </t>
  </si>
  <si>
    <t>Veļas mazgāšana un gludināšana RSAC SM</t>
  </si>
  <si>
    <t>98311200-8 98310000-9</t>
  </si>
  <si>
    <t xml:space="preserve">Advokāta pakalpojumi </t>
  </si>
  <si>
    <t>79100000-5</t>
  </si>
  <si>
    <t>Juridiskie pakalpojumi</t>
  </si>
  <si>
    <t xml:space="preserve"> RBJĢSAC</t>
  </si>
  <si>
    <t>S.Smone</t>
  </si>
  <si>
    <t>Higiēnas preces</t>
  </si>
  <si>
    <t>33700000-7</t>
  </si>
  <si>
    <t>V. Ruduka  I.Miķelsons E.Štāls         S.Slava</t>
  </si>
  <si>
    <t>Higiēnas preces RBJĢSAC vajadzībām</t>
  </si>
  <si>
    <t>Higiēnas preces RSAC G vajadzībām</t>
  </si>
  <si>
    <t>Higiēnas preces RSAC M vajadzībām</t>
  </si>
  <si>
    <t>Higiēnas preces RSAC SM vajadzībām</t>
  </si>
  <si>
    <t>Saimniecības un sadzīves preces</t>
  </si>
  <si>
    <t>39710000-2 39220000-0 39224000-8 39800000‑0</t>
  </si>
  <si>
    <t>Mājsaimniecības elektronika; Virtuves aprīkojums, mājas piederumi un mājsaimniecības priekšmeti un ēdināšanas inventārs; Slotas un birstes un citas dažādu veidu preces; Tīrīšanas un spodrināšanas līdzekļi.</t>
  </si>
  <si>
    <t>RP, RSAC SM, RSD</t>
  </si>
  <si>
    <t>Saimniecības un sadzīves preces RP vajadzībām</t>
  </si>
  <si>
    <t>Saimniecības un sadzīves preces RSAC SM vajadzībām</t>
  </si>
  <si>
    <t>Saimniecības un sadzīves preces RSD vajadzībām</t>
  </si>
  <si>
    <r>
      <rPr>
        <sz val="12"/>
        <color rgb="FF000000"/>
        <rFont val="Times New Roman"/>
        <family val="1"/>
        <charset val="186"/>
      </rPr>
      <t xml:space="preserve">Rīgas valstspilsētas pašvaldības Labklājības departamenta Administratīvās pārvaldes Juridiskās nodaļas galvenā juriste, nodaļas vadītāja vietniece										
	Z.Šmukste  	</t>
    </r>
    <r>
      <rPr>
        <u/>
        <sz val="12"/>
        <color rgb="FF000000"/>
        <rFont val="Times New Roman"/>
        <family val="1"/>
        <charset val="186"/>
      </rPr>
      <t xml:space="preserve">	                                     			</t>
    </r>
  </si>
  <si>
    <t>Iepirkumi EUR bez PVN no 5000 līdz 10000 (piegādes un pakalpojumi), no 5000 līdz 20000 (būvdarbi), kā arī iepirkumi, kuriem nepiemēro PIL noteikto kārtību</t>
  </si>
  <si>
    <t>RĪGAS VALSTSPILSĒTAS PAŠVALDĪBAS LABKLĀJĪBAS DEPARTAMENTS</t>
  </si>
  <si>
    <t>Cenu aptaujas priekšmets</t>
  </si>
  <si>
    <t>Budžets 2026</t>
  </si>
  <si>
    <t>Atbildīgais</t>
  </si>
  <si>
    <t>Izvēlētā piegādātāja, pakalpojumu sniedzēja vai būvdarbu veicēja nosaukums</t>
  </si>
  <si>
    <t>Pabeigtā iepirkuma cena,
EUR bez PVN</t>
  </si>
  <si>
    <t>Īslaicīgas sociālās aprūpes un sociālās rehabilitācijas pakalpojums institūcijā bērniem (Atelpas brīdis)</t>
  </si>
  <si>
    <t>01.2026.</t>
  </si>
  <si>
    <t>342 000</t>
  </si>
  <si>
    <t>Cenu aptauja</t>
  </si>
  <si>
    <t>O.Rubika</t>
  </si>
  <si>
    <t>SIA "CareLat"</t>
  </si>
  <si>
    <t>30.12.2025. līgums Nr.RSD-25-4590-lī</t>
  </si>
  <si>
    <t>Vecmātes individuālās konsultācijas un diskusijas grupās jauniešiem par seksuāli reproduktīvās veselības jautājumiem</t>
  </si>
  <si>
    <t>85000000-9</t>
  </si>
  <si>
    <t>Veselības un sociālie pakalpojumi</t>
  </si>
  <si>
    <t>L.Vītola</t>
  </si>
  <si>
    <t>“Latvijas Vecmāšu asociācija”</t>
  </si>
  <si>
    <t>09.02.2026. līgums Nr.DL-26-98-lī</t>
  </si>
  <si>
    <t>Veselības istabu pakalpojums</t>
  </si>
  <si>
    <t>Biedrība "Latvijas Sarkanais Krusts"</t>
  </si>
  <si>
    <t>52999.92</t>
  </si>
  <si>
    <t>23.02.2026. līgums Nr.DL-26-166-lī</t>
  </si>
  <si>
    <t>Sociālās rehabilitācijas programmas bērniem un jauniešiem ar funkcionāliem traucējumiem un atbalsta pasākumi viņu likumiskajiem pārstāvjiem un ģimenes locekļiem</t>
  </si>
  <si>
    <t>Nodibinājums "CARITAS Latvija"</t>
  </si>
  <si>
    <t>12.02.2026. līgums Nr.DL-26-103-lī</t>
  </si>
  <si>
    <t xml:space="preserve">No vardarbības cietušo pilngadīgo personu rehabilitācijas pakalpojumu institūcijā-sociālās rehabilitācijas kursa veidā Rīgas valstspilsētas teritorijā </t>
  </si>
  <si>
    <t>Rehabilitācijas pakalpojumi</t>
  </si>
  <si>
    <t>Biedrība „Sociālo pakalpojumu attīstības centrs”</t>
  </si>
  <si>
    <t>52873.80</t>
  </si>
  <si>
    <t>25.02.2026. līgums Nr.RSD-26-930-lī</t>
  </si>
  <si>
    <t>No vardarbības cietušo pilngadīgo personu rehabilitācijas pakalpojums individuālo konsultāciju veidā</t>
  </si>
  <si>
    <t>Biedrība "Centrs MARTA", biedrība "Skalbes", nodibinājums "Sociālā atbalsta un izglītības fonds"</t>
  </si>
  <si>
    <t>349846.74</t>
  </si>
  <si>
    <t>24.02.2026. līgums Nr.RSD-26-915-lī</t>
  </si>
  <si>
    <t>Sociālās rehabilitācijas programmas "Dari"un "Palēciens" jauniešiem ar uzvedības traucējumiem III posms</t>
  </si>
  <si>
    <t xml:space="preserve"> 03.2026. </t>
  </si>
  <si>
    <t xml:space="preserve">84 883 </t>
  </si>
  <si>
    <t>L.Mence</t>
  </si>
  <si>
    <t>Biedrība "Latvijas Samariešu apvienība";             Biedrība "Resiliences centrs"</t>
  </si>
  <si>
    <t>80158.55</t>
  </si>
  <si>
    <t>03.03.2026. līgums Nr.DL-26-248-lī; 17.03.2026.līgums Nr.DL-26-299-lī</t>
  </si>
  <si>
    <t>Sociālās rehabilitācijas programma vecākiem ar garīga rakstura traucējumiem un viņu bērniem</t>
  </si>
  <si>
    <t xml:space="preserve">01.2026.; 03.2026. </t>
  </si>
  <si>
    <t>433269.60</t>
  </si>
  <si>
    <t>1) 29.01.2026. RSD-26-500-lī</t>
  </si>
  <si>
    <t>Specializētās darbnīcas pakalpojums </t>
  </si>
  <si>
    <t>M.Adamovičs</t>
  </si>
  <si>
    <t>Nodibinājums "Fonds Kopā" Biedrība "Rīgas pilsētas"Rūpju bērns"" Capmhil nodibinājums "Rožkalni"</t>
  </si>
  <si>
    <t>31.03.2026. ar Nr. DL-26-335-lī 30.03.2026. ar Nr. DL-26-331-lī 30.03.2026. ar Nr. DL-26-330-lī 30.03.2026. ar Nr. DL-26-329-lī</t>
  </si>
  <si>
    <t xml:space="preserve">Sociālās rehabilitācijas programma bērniem ar neirālās attīstības traucējumiem </t>
  </si>
  <si>
    <t>550 000</t>
  </si>
  <si>
    <t>A.Jaunbērziņa</t>
  </si>
  <si>
    <t>SIA "ABA Baltija", Biedrība “Autisma centrs”, Biedrība “Kopīga pasaule visiem”, Biedrība "Nepaliec viens", SIA "Paskaties RZ", SIA "Terapijas centrs "Skaņas un mūzika"</t>
  </si>
  <si>
    <t>27.02.2026. vispārīgā vienošanās Nr.DL-26-189-lī.</t>
  </si>
  <si>
    <t>Atbalsta programma zīdaiņu māmiņām ar pēcdzemdību depresiju "Mammu palīgi"</t>
  </si>
  <si>
    <t>M.Fiļipova</t>
  </si>
  <si>
    <t>Biedrība “Latvijas SOS Bērnu ciematu asociācija”</t>
  </si>
  <si>
    <t>27.02.2026. līgums Nr.DL-26-227-lī</t>
  </si>
  <si>
    <t>Individuālās sociālās rehabilitācijas programmas īstenošanas pakalpojums pilngadīgām personām ar garīga rakstura traucējumiem</t>
  </si>
  <si>
    <t>1.-2.cet.</t>
  </si>
  <si>
    <t>1.-4.cet.</t>
  </si>
  <si>
    <t>I.Liepiņa</t>
  </si>
  <si>
    <t>1) Biedrība "Latvijas Sarkanais krusts";                                          2) Biedrība "Rīgas pilsētas "Rūpju bērns"";                    3) Nodibinājumu “Invalīdu un viņu draugu apvienība “Apeirons”</t>
  </si>
  <si>
    <t xml:space="preserve">Līdz saistošo noteikumu grozījumu spēkā stāšanās             1) 27.02.2026. līgums Nr.DL-26-182-lī; 2)27.02.2026. līgums Nr.DL-26-13-lī;                                     3)27.02.2026. līgums Nr.DL-26-183-lī;                     </t>
  </si>
  <si>
    <t>Individuālās sociālās rehabilitācijas programmas īstenošanas pakalpojums ģimenēm ar bērniem</t>
  </si>
  <si>
    <t>600 000</t>
  </si>
  <si>
    <t>Biedrība "Sociālo pakalpojumu attīstības centrs"</t>
  </si>
  <si>
    <t>Individuālās sociālās rehabilitācijas īstenošanas pakalpojums bērniem ar funkcionāliem traucējumiem</t>
  </si>
  <si>
    <t xml:space="preserve">200 000 </t>
  </si>
  <si>
    <r>
      <rPr>
        <sz val="10"/>
        <color rgb="FF000000"/>
        <rFont val="Times New Roman"/>
        <family val="2"/>
      </rPr>
      <t xml:space="preserve">1. SIA  "Terapijas centrs "Skaņas un mūzika" ;   2. SIA "Terapijas centrs "Skaņas un mūzika"";  </t>
    </r>
  </si>
  <si>
    <t>1)29.01.2026. līgums Nr.RSD-26-499-lī;                    2)27.02.2026. līgums Nr.DL-26-184-lī</t>
  </si>
  <si>
    <t>Individuālā sociālā rehabilitācijas programma bērniem ar uzvedības traucējumiem, kuri ievietoti audžuģimenē no 12 gadu vecuma</t>
  </si>
  <si>
    <t>138 453</t>
  </si>
  <si>
    <t>L.Sarkanbārde</t>
  </si>
  <si>
    <t>Līdz saistošo noteikumu grozījumu spēkā stāšanās</t>
  </si>
  <si>
    <t>Sociālās rehabilitācijas pakalpojums vecākiem ar bērniem sociālo funkcionēšanas spēju atjaunošanai "Skangaļi"</t>
  </si>
  <si>
    <t>Nodibinājums “Latvijas Bērnu atbalsta fonds”</t>
  </si>
  <si>
    <t>18.03.2026. līgums Nr.DL-26-300-lī</t>
  </si>
  <si>
    <t>Sociālās rehabilitācijas programmas "Labirints" (LBAF) un "Šeit un tagad" (LSA) bērniem ar uzvedības traucējumiem 10 -12 gadi.</t>
  </si>
  <si>
    <t xml:space="preserve">04.2026. </t>
  </si>
  <si>
    <t>194 297</t>
  </si>
  <si>
    <t>10 un 12</t>
  </si>
  <si>
    <t>Īslaicīgās sociālās aprūpes un sociālās rehabilitācijas pakalpojums institūcijā un dzīvesvietā pilngadīgām personām ar garīga rakstura (Atelpas brīdis)</t>
  </si>
  <si>
    <t>Īslaicīgās sociālās aprūpes un sociālās rehabilitācijas pakalpojums institūcijā “Atelpas brīdis” pilngadīgiem Ukrainas civiliedzīvotājiem</t>
  </si>
  <si>
    <t>Sociālās rehabilitācijas programma ar izmitināšanu bērniem ar uzvedības traucējumiem</t>
  </si>
  <si>
    <t>354 379</t>
  </si>
  <si>
    <t xml:space="preserve">Speciālā pedagoga pakalpojums Rīgas Sociālā dienesta klientiem </t>
  </si>
  <si>
    <t xml:space="preserve">  </t>
  </si>
  <si>
    <t>Griestu pacēlāja detaļu piegāde un uzstādīšana mērķa grupas personas vajadzībām</t>
  </si>
  <si>
    <t>42400000-0</t>
  </si>
  <si>
    <t>Pacēlāja detaļu piegāde</t>
  </si>
  <si>
    <t xml:space="preserve">Dzēsts (Logu mazgāšanas pakalpojumi RVPLD vajadzībām) (skatīti Iepirkuma procedūru 19.punktu)												</t>
  </si>
  <si>
    <t>Sociālās rehabilitācijas pakalpojums jauniešiem ar smagām atkarības problēmām "Misija"</t>
  </si>
  <si>
    <t>695 999</t>
  </si>
  <si>
    <t>M.Jamonte</t>
  </si>
  <si>
    <t>Sociālās rehabilitācijas programmas "Dari" un "Palēciens" jauniešiem ar uzvedības traucējumiem I un II posmi</t>
  </si>
  <si>
    <t>2. un 4.cet.</t>
  </si>
  <si>
    <t xml:space="preserve">05.2026. un 11.2026. </t>
  </si>
  <si>
    <t>538 668</t>
  </si>
  <si>
    <t>Piemērota PIL 11.panta sestā daļa. Iepirkuma daļa pārcelta uz Cenu aptaujas sadaļu</t>
  </si>
  <si>
    <t>Kalendāra par veselības veicināšanas tēmām izstrāde un izgatavošana</t>
  </si>
  <si>
    <t>79800000-2</t>
  </si>
  <si>
    <t>Iespiešanas un saistītie pakalpojumi</t>
  </si>
  <si>
    <t>Konsultatīvais centrs personu ar demenci atbalstam</t>
  </si>
  <si>
    <t>2. cet.</t>
  </si>
  <si>
    <t>Īslaicīgās uzturēšanās mītnes pakalpojums</t>
  </si>
  <si>
    <t>Dienas aprūpes centra pakalpojums bērniem ar funkcionāliem traucējumiem vasaras mēnešos Ukrainas civiliedzīvotājiem</t>
  </si>
  <si>
    <t>Ja tiks piešķirts valsts finansējums minētajam pakalpojumam.</t>
  </si>
  <si>
    <t>Dienas aprūpes centra pakalpojums bērniem ar funkcionāliem traucējumiem vasaras mēnešos</t>
  </si>
  <si>
    <t>Atbalsta personas pakalpojums ģimenēm, kuras audzina bērnu ar funkcionāliem traucējumiem”</t>
  </si>
  <si>
    <t>Sociālie pakalpojumi un saistītie pakalpojum</t>
  </si>
  <si>
    <t>Tiks sludināta Cenu aptauja līdz brīdim, kad tiks noslēgts līgums iepirkumā Nr.CAIP 2025/25</t>
  </si>
  <si>
    <t>Atbalsta grupu pakalpojums no vardarbības cietušām personām</t>
  </si>
  <si>
    <t>41 523</t>
  </si>
  <si>
    <t>Krīzes tālrunis</t>
  </si>
  <si>
    <t>53 097</t>
  </si>
  <si>
    <t>98200000-5</t>
  </si>
  <si>
    <t>Konsultāciju pakalpojumi</t>
  </si>
  <si>
    <t>Sociālās rehabilitācijas programmas nodrošināšana pilngadīgām personām ar funkcionāliem traucējumiem, kuras turpina iegūt izglītību</t>
  </si>
  <si>
    <t>92 861</t>
  </si>
  <si>
    <t>Informatīvo bukletu un plakātu izgatavošana par palīdzību bezpajumtniekiem</t>
  </si>
  <si>
    <t>3..cet.</t>
  </si>
  <si>
    <t>79823000-9</t>
  </si>
  <si>
    <t xml:space="preserve">L.Brice A.Strapcāns </t>
  </si>
  <si>
    <t>Inventarizācijas veikšana Rīgas valstspilsētas pašvaldības Labklājības departamentā</t>
  </si>
  <si>
    <t>79900000-3</t>
  </si>
  <si>
    <t>Inventarizācijas ārpakalpojums</t>
  </si>
  <si>
    <t>L. Logina</t>
  </si>
  <si>
    <t>Socializācijas grupas Bērniem ar autiskā spektra traucējumiem un viņu ģimenēm</t>
  </si>
  <si>
    <t>163 005</t>
  </si>
  <si>
    <t>Sociālās rehabilitācijas pakalpojums bērniem ar funkcionāliem traucējumiem viņu likumiskajiem pārstāvjiem vai audžuģimenēm "Varu.Protu.Daru"</t>
  </si>
  <si>
    <t>197 442</t>
  </si>
  <si>
    <t>Pansijas pakalpojums</t>
  </si>
  <si>
    <t>118 625</t>
  </si>
  <si>
    <t>Sociālās rehabilitācijas programmas ar izmitināšanu pakalpojumu jauniešiem vecumā 18–24 gadiem pēc ārpusģimenes aprūpes izbeigšanas ilgstošas sociālās aprūpes un sociālās rehabilitācijas institūcijā</t>
  </si>
  <si>
    <t>140 508</t>
  </si>
  <si>
    <t>Sociālās rehabilitācijas programma  'Ceļš pie sevis" bērniem ar saskarsmes grūtībām un uzvedības traucējumiem</t>
  </si>
  <si>
    <t>Video vizītes pakalpojums</t>
  </si>
  <si>
    <t>11.2026.</t>
  </si>
  <si>
    <t>Sociālās rehabilitācijas programmas “Mājoklis vispirms” nodrošināšanu  vidēji 25 personām bez noteiktas dzīvesvietas</t>
  </si>
  <si>
    <t>386 400</t>
  </si>
  <si>
    <t>Brīvprātīgā darba piesaistes un koordinēšanas pakalpojums sešās sociālās un veselības aprūpes institūcijās</t>
  </si>
  <si>
    <t>3.-4.cet.</t>
  </si>
  <si>
    <t xml:space="preserve">12.2026. </t>
  </si>
  <si>
    <t>A.Strapcāns</t>
  </si>
  <si>
    <t>Agrīnās intervences programmu bērniem ar garīgās attīstības un uzvedības traucējumiem un viņu ģimenēm</t>
  </si>
  <si>
    <t>243 415</t>
  </si>
  <si>
    <t>Sociālās rehabilitācijas un apmācības pakalpojums bērniem ar kustību traucējumiem</t>
  </si>
  <si>
    <t>394 468</t>
  </si>
  <si>
    <t>Agrīnās korekcijas apmācības pakalpojums "Portidža" bērniem ar funkcionāliem traucējumiem un viņu ģimenēm</t>
  </si>
  <si>
    <t>183 841</t>
  </si>
  <si>
    <t>Ilgstošas sociālās aprūpes un sociālās rehabilitācijas institūcijas pakalpojums Ukrainas civiliedzīvotājiem un viņu ģimenes locekļiem 2027.gadam</t>
  </si>
  <si>
    <t>01.2027.</t>
  </si>
  <si>
    <t>Ja tiks piešķirts valsts finansējums minētajam pakalpojumam. Pakalpojuma sniegšanas periods no 01.01.2027.</t>
  </si>
  <si>
    <t>Agrīnās prevences atbalsta programma “Piedzimstot bērniņam”</t>
  </si>
  <si>
    <t>252 000</t>
  </si>
  <si>
    <t>Vecāku izglītojošās atbalsta grupas RSD klientiem</t>
  </si>
  <si>
    <t>21 354</t>
  </si>
  <si>
    <t>Dienas centra pakalpojums Ukrainas civiliedzīvotājiem</t>
  </si>
  <si>
    <t>Dienas aprūpes centra bērniem un ģimenēm pakalpojums Ukrainas civiliedzīvotājiem</t>
  </si>
  <si>
    <t>Dienas aprūpes centra pakalpojums pilngadīgiem Ukrainas civiliedzīvotājiem ar garīga rakstura traucējumiem</t>
  </si>
  <si>
    <t>Dienas aprūpes centra pakalpojums Ukrainas civiliedzīvotājiem - bērniem ar funkcionāliem traucējumiem Teikas apkaimē</t>
  </si>
  <si>
    <t>Dienas centra pakalpojums pilngadīgiem Ukrainas civiliedzīvotājiem ar dzirdes traucējumiem</t>
  </si>
  <si>
    <t>Psiholoģiskā atbalsta pakalpojums pilngadīgām personām</t>
  </si>
  <si>
    <t>85300000-3</t>
  </si>
  <si>
    <t>Psiholoģsikā atbalsta pakalpojums bērniem ar funkcionāliem traucejumiem</t>
  </si>
  <si>
    <t>85300000-4</t>
  </si>
  <si>
    <t>Krīzes intervences pakalpojumu krīzes situācijā nonākušām personām ar bērniem</t>
  </si>
  <si>
    <t xml:space="preserve">35 376 </t>
  </si>
  <si>
    <t>J.Peresuņko</t>
  </si>
  <si>
    <t>60.1</t>
  </si>
  <si>
    <t>RĪGAS SOCIĀLAIS DIENESTS</t>
  </si>
  <si>
    <t xml:space="preserve">Paklāju nomas pakalpojums </t>
  </si>
  <si>
    <t>90900000-6</t>
  </si>
  <si>
    <t>Paklāju noma</t>
  </si>
  <si>
    <t>AS Elis Tekstila serviss</t>
  </si>
  <si>
    <t>27.02.2026. līgums Nr.RSD-26-974-lī</t>
  </si>
  <si>
    <t>Mākslas un hobija preču iegāde Rīgas Sociālā dienesta dienas centriem un kopienas centram</t>
  </si>
  <si>
    <t>37800000-6</t>
  </si>
  <si>
    <t>Amatniecības un mākslas inventārs</t>
  </si>
  <si>
    <t>Profesionālās kvalifikācijas un zināšanu pilnveides izglītības programmas bērnu tiesību aizsardzības jomā Rīgas Sociālā dienesta darbiniekiem 2026.gadā</t>
  </si>
  <si>
    <t>80530000-8</t>
  </si>
  <si>
    <t>Profesionālo mācību pakalpojumi</t>
  </si>
  <si>
    <t>V.Redenka</t>
  </si>
  <si>
    <t>Pārtikas preču iegāde Rīgas Sociālā dienesta dienas centriem un kopienas centram</t>
  </si>
  <si>
    <t>15000000-8</t>
  </si>
  <si>
    <t>Pārtikas produktu iegāde</t>
  </si>
  <si>
    <t>Supervīzijas (individuālo, grupas, komandas) pakalpojums Rīgas Sociālā dienesta darbiniekiem 2027.gadam</t>
  </si>
  <si>
    <t>Virzības un padomdevēju pakalpojumi</t>
  </si>
  <si>
    <t>Transporta un krāvēju pakalpojumu sniegšanu Rīgas Sociālā dienesta vajadzībām</t>
  </si>
  <si>
    <t>60000000-8</t>
  </si>
  <si>
    <t>Transporta pakalpojumi</t>
  </si>
  <si>
    <t>SIA BH</t>
  </si>
  <si>
    <t>27.02.2026. līgums Nr.RSD-26-975-lī</t>
  </si>
  <si>
    <t xml:space="preserve">Automobiļu remonta un apkopes pakalpojums </t>
  </si>
  <si>
    <t>50112000-3</t>
  </si>
  <si>
    <t>Automobiļu remonts un tehniskās apkopes pakalpojums</t>
  </si>
  <si>
    <t>RĪGAS BĒRNU, JAUNIEŠU UN ĢIMEŅU SOCIĀLĀ ATBALSTA CENTRS</t>
  </si>
  <si>
    <t xml:space="preserve">Dzēsts (Transportlīdzekļu mazgāšanas pakalpojumi)											</t>
  </si>
  <si>
    <t>Profesionālās kvalifikācijas un zināšanu pilnveides izglītības programmas bērnu tiesību aizsardzības jomā RBJĢSAC darbiniekiem</t>
  </si>
  <si>
    <t>EKK 2235 19900 EUR</t>
  </si>
  <si>
    <t>A. Liepiņa</t>
  </si>
  <si>
    <t>Latvijas Pašvaldību mācību centrs biedrība</t>
  </si>
  <si>
    <t>4545.50</t>
  </si>
  <si>
    <t>11.02.2026. līgums Nr.BJC-26-52-lī</t>
  </si>
  <si>
    <t>Montesori pakalpojums</t>
  </si>
  <si>
    <t xml:space="preserve">Pārtikas produktu piegāde ārpus EIS </t>
  </si>
  <si>
    <t xml:space="preserve">15000000-8 </t>
  </si>
  <si>
    <t>Pārtikas produkti</t>
  </si>
  <si>
    <t>Sporta nodarbības Vita</t>
  </si>
  <si>
    <t>Andris Lūsis</t>
  </si>
  <si>
    <t>10.02.2026. līgums Nr.BJC-26-50-lī</t>
  </si>
  <si>
    <t>Mediatora pakalpojums sv "Apīte"</t>
  </si>
  <si>
    <t>Notiek līguma slēgšana</t>
  </si>
  <si>
    <t xml:space="preserve">Apmācības “Komunikācijas būtība un tās uzlabošanas iespējas. Mobings un bosings darbavietā.” </t>
  </si>
  <si>
    <t xml:space="preserve">80530000-8 </t>
  </si>
  <si>
    <t xml:space="preserve">Apmācības “Ugunsdrošība" </t>
  </si>
  <si>
    <t>L.Arnīte</t>
  </si>
  <si>
    <t xml:space="preserve">Apmācības “Personīgā kultūra un inteleģence” </t>
  </si>
  <si>
    <t>Pirmās palīdzības apmācības</t>
  </si>
  <si>
    <t xml:space="preserve">Dzēsts (Sadzīves tehnikas apkope un remonts)											</t>
  </si>
  <si>
    <t xml:space="preserve">Dzēsts (Arhīva pakalpojumi)										</t>
  </si>
  <si>
    <t>Mentora pakalpojums sv "JAC"</t>
  </si>
  <si>
    <t>A.Grauduma</t>
  </si>
  <si>
    <t xml:space="preserve">90919200-4 </t>
  </si>
  <si>
    <t xml:space="preserve">Dzēsts (Advokāta pakalpojumi) (skatīt Iepirkuma procedūru 44.punktu)												</t>
  </si>
  <si>
    <t>Dzēsts (Apgaismojuma nomaiņa uz LED gaismekļiem RBJĢSAC)</t>
  </si>
  <si>
    <t>Dzēsts (Darba sludinājumi)</t>
  </si>
  <si>
    <t>Norādes zīmju izgatavošana un uzstādīšana</t>
  </si>
  <si>
    <t>31523000-8</t>
  </si>
  <si>
    <t>Izgaismotas zīmes un nosaukumu plāksnes</t>
  </si>
  <si>
    <t>Nekustamā īpašuma apdrošināšana</t>
  </si>
  <si>
    <t>66515200-5</t>
  </si>
  <si>
    <t>Apdrošināšanas
pakalpojumi</t>
  </si>
  <si>
    <t>A. Čapkevičs</t>
  </si>
  <si>
    <t>Transportlīdzekļu apdrošināšana (Octa, Kasko)</t>
  </si>
  <si>
    <t>66514110-0</t>
  </si>
  <si>
    <t>87.1</t>
  </si>
  <si>
    <t>Psihologa pakalpojums struktūrvienībā ,,Apīte” un ,,Ezermala”</t>
  </si>
  <si>
    <t>Sociālie
pakalpojumi un
saistītie pakalpojum</t>
  </si>
  <si>
    <t>RĪGAS PATVERSME</t>
  </si>
  <si>
    <t>Supervīzija RP sociālajiem darbiniekiem</t>
  </si>
  <si>
    <t>1)SIA "Balsti" 2)Daina Vanaga</t>
  </si>
  <si>
    <t>1)7030                        2)470</t>
  </si>
  <si>
    <t>1)27.02.2026. līgums Nr.RP-26-1-lī                           2)11.03.2026. līgums Nr.RP-26-4-lī</t>
  </si>
  <si>
    <t>Būvuzraudzības darbu pakalpojums</t>
  </si>
  <si>
    <t>71520000-9</t>
  </si>
  <si>
    <t>Celtniecības uzraudzības pakalpojumi</t>
  </si>
  <si>
    <t>RĪGAS SOCIĀLĀS APRŪPES CENTRS “MEŽCIEMS”</t>
  </si>
  <si>
    <t xml:space="preserve">Elektroinstalācijas sistēmas pārbūves projektēšana </t>
  </si>
  <si>
    <t>71321000-4</t>
  </si>
  <si>
    <t>Ēku mehānisko un elektrisko iekārtu inženiertehniskās projektēšanas pakalpojumi</t>
  </si>
  <si>
    <t xml:space="preserve">E.Štāls
</t>
  </si>
  <si>
    <t>Zobārstniecības pakalpojums</t>
  </si>
  <si>
    <t>85131000-6</t>
  </si>
  <si>
    <t>Stomatoloģijas
prakses pakalpojum</t>
  </si>
  <si>
    <t>I.Indrāne</t>
  </si>
  <si>
    <t>Deju un kustību terapija</t>
  </si>
  <si>
    <t>92342000-0</t>
  </si>
  <si>
    <t>Deju skolotāju pakalpojumi</t>
  </si>
  <si>
    <t>J.Roze-Verba</t>
  </si>
  <si>
    <t>Dance Flow SIA</t>
  </si>
  <si>
    <t>10.03.2026. līgums Nr.ACMC-26-31-lī</t>
  </si>
  <si>
    <t>Reprezentācijas priekšmetu piegāde</t>
  </si>
  <si>
    <t>39294100-0</t>
  </si>
  <si>
    <t>Informācijas un reklāmas produkti</t>
  </si>
  <si>
    <t>PRO-BALTIC SIA</t>
  </si>
  <si>
    <t>6679.26</t>
  </si>
  <si>
    <t>02.03.2026. līgums Nr.ACMC-26-25-lī</t>
  </si>
  <si>
    <t>Izsaukumu pogu tehiskā apkalpošana</t>
  </si>
  <si>
    <t>50324100-3</t>
  </si>
  <si>
    <t>Sistēmu uzturēšanas pakalpojumi</t>
  </si>
  <si>
    <t>TELEKOM SERVISS SIA</t>
  </si>
  <si>
    <t>1921.42</t>
  </si>
  <si>
    <t>13.03.2026. līgums Nr.ACMC-26-35-lī</t>
  </si>
  <si>
    <t>Supervīzijas pakalpojums</t>
  </si>
  <si>
    <t>K.Liepiņa</t>
  </si>
  <si>
    <t>Dolace Dace;      Zālīte Inta</t>
  </si>
  <si>
    <t>6790;          2160</t>
  </si>
  <si>
    <t>26.02.2026. līgums Nr.ACMC-26-24-lī;    02.03.2026. līgums Nr.ACMC-26-28-lī</t>
  </si>
  <si>
    <t>Teritorijas labiekārtošanas darbi – apzaļošana</t>
  </si>
  <si>
    <t>45112712-9 
77310000-6</t>
  </si>
  <si>
    <t>Dārzu ainavas veidošana/
Zaļo platību apzaļumošanas un kopšanas pakalpojumi</t>
  </si>
  <si>
    <t>96.1.</t>
  </si>
  <si>
    <t>Elektronisko atslēgu uzstādīšana (piekļuves kontroles sistēmas papildināšana)</t>
  </si>
  <si>
    <t xml:space="preserve">
35120000-1</t>
  </si>
  <si>
    <t>Novērošanas un drošības sistēmas un iekārtas</t>
  </si>
  <si>
    <t>Termoregulatoru uzstādīšana</t>
  </si>
  <si>
    <t>45330000-9</t>
  </si>
  <si>
    <t>Sanitārtehnikas darbi</t>
  </si>
  <si>
    <t>Logu un durvju tehniskās apkopes un remonta pakalpojumi</t>
  </si>
  <si>
    <t>50700000-2</t>
  </si>
  <si>
    <t>Durvju un logu, un to saistīto komponentu remonta un uzturēšanas pakalpojumi</t>
  </si>
  <si>
    <t xml:space="preserve">RSAC M      </t>
  </si>
  <si>
    <t>Fasādes gaismas izkārtnes izgatavošana un uzstādīšana</t>
  </si>
  <si>
    <t>Psihologa pakalpojums</t>
  </si>
  <si>
    <t>Floristikas pakalpojumi un ziedu piegāde</t>
  </si>
  <si>
    <t>77330000-2 03121200-7</t>
  </si>
  <si>
    <t>Floristikas pakalpojumi</t>
  </si>
  <si>
    <t>Kanisterapijas pakalpojums</t>
  </si>
  <si>
    <t>A.Gricaičuka-Puriņa</t>
  </si>
  <si>
    <t>Apavu labošana</t>
  </si>
  <si>
    <t>50821000-6</t>
  </si>
  <si>
    <t>Apavu labošanas pakalpojumi</t>
  </si>
  <si>
    <t>103.1.</t>
  </si>
  <si>
    <t>Gatava mājlopu un citu dzīvnieku barība</t>
  </si>
  <si>
    <t>15710000-8</t>
  </si>
  <si>
    <t>RĪGAS SOCIĀLĀS APRŪPES CENTRS “STELLA MARIS”</t>
  </si>
  <si>
    <t>Supervizora pakalpojuma nodrošināšana RSAC “Stella maris” sociālā darba speciālistiem</t>
  </si>
  <si>
    <t>85312300-2</t>
  </si>
  <si>
    <t>A.Borovika</t>
  </si>
  <si>
    <t>Ilze Nagle</t>
  </si>
  <si>
    <t>Līgums ACSM-26-10-lī no 27.02.2026.</t>
  </si>
  <si>
    <t>Veļas mazgāšana un gludināšana</t>
  </si>
  <si>
    <t>98310000-9</t>
  </si>
  <si>
    <t>Mazgāšanas un gludināšanas pakalpojumi</t>
  </si>
  <si>
    <t xml:space="preserve">RSAC SM          </t>
  </si>
  <si>
    <t>Nodibinājums "Fonds KOPĀ"</t>
  </si>
  <si>
    <t>Līgums ACSM-26-9-lī no 27.02.2026.</t>
  </si>
  <si>
    <t xml:space="preserve">Dzēsts (Logu mazgāšanas pakalpojums RSAC "Stella maris" vajadzībām) (skatīt Iepirkuma procedūru 19.punktu)												</t>
  </si>
  <si>
    <t>Funkcionālo gultu iegāde RSAC “Stella maris” klientu vajadzībām</t>
  </si>
  <si>
    <t>33192000-2</t>
  </si>
  <si>
    <t>Medicīniskās mēbeles</t>
  </si>
  <si>
    <t>Darba vides risku izvērtēšana un instruktāža darba drošībā. Ugunsdrošības instruktāža ar praktiskām apmācībām RSAC “Stella maris” darbinieku vajadzībām</t>
  </si>
  <si>
    <t>80550000-4</t>
  </si>
  <si>
    <t>Drošības mācību pakalpojumi</t>
  </si>
  <si>
    <t>Īpašuma apdrošināšana</t>
  </si>
  <si>
    <t>RĪGAS SOCIĀLĀS APRŪPES CENTRS “GAIĻEZERS”</t>
  </si>
  <si>
    <t>Vija Aleidzāne     Gunita Pokšāne       Ilze Nagle              Ilze Nagle</t>
  </si>
  <si>
    <t>460.50            2700             800            1800</t>
  </si>
  <si>
    <t>13.03.2026. līgums Nr.ACGE-26-41-lī  13.03.2026. līgums Nr.ACGE-26-42-lī  13.03.2026. līgums Nr.ACGE-26-43-lī  13.03.2026. līgums Nr.ACGE-26-44-lī</t>
  </si>
  <si>
    <t>Liftu apkope un uzturēšana</t>
  </si>
  <si>
    <t>50750000-7</t>
  </si>
  <si>
    <t>Liftu tehniskās apkopes pakalpojumi</t>
  </si>
  <si>
    <t>Dzeramā ūdens aparātu noma</t>
  </si>
  <si>
    <t>65111000-4</t>
  </si>
  <si>
    <t>Dzeramā ūdens apgāde</t>
  </si>
  <si>
    <t>Videonovērošanas sistēmas uzturēšana</t>
  </si>
  <si>
    <t>32323500-8</t>
  </si>
  <si>
    <t>Videonovērošanas sistēma</t>
  </si>
  <si>
    <t>Psihiatra pakalpojumi</t>
  </si>
  <si>
    <t>85121270-6</t>
  </si>
  <si>
    <t>Psihiatru vai psihologu pakalpojumi</t>
  </si>
  <si>
    <t>Z.Vonda</t>
  </si>
  <si>
    <t>TV abonēšanas pakalpojums</t>
  </si>
  <si>
    <t>3.cet</t>
  </si>
  <si>
    <t>92220000-9</t>
  </si>
  <si>
    <t>Televīzijas pakalpojumi</t>
  </si>
  <si>
    <t>Durvju piekļuves sistēmas (čipu) uzturēšana un apkope</t>
  </si>
  <si>
    <t>35113000-9</t>
  </si>
  <si>
    <t>Drošības aprīkojums</t>
  </si>
  <si>
    <t>Veļas mazgātavas iekārtu apkope</t>
  </si>
  <si>
    <t>98311100-7</t>
  </si>
  <si>
    <t>Veļas mazgātavas apsaimniekošanas pakalpojumi</t>
  </si>
  <si>
    <t>Preses abonēšana</t>
  </si>
  <si>
    <t>4.cet</t>
  </si>
  <si>
    <t>64111000-7</t>
  </si>
  <si>
    <t>Pasta pakalpojumi, kas saistīti ar avīzēm un periodiskajiem izdevumiem</t>
  </si>
  <si>
    <t>Iepirkumi izmantojot elektronisko iepirkumu sistēmu (EIS)</t>
  </si>
  <si>
    <t>Biroja mēbeles</t>
  </si>
  <si>
    <t>01.-12.</t>
  </si>
  <si>
    <t>3900000-2</t>
  </si>
  <si>
    <t>Dažādas mēbeles un iekārtas</t>
  </si>
  <si>
    <t>EIS</t>
  </si>
  <si>
    <t>Biroja uzturēšanas preces</t>
  </si>
  <si>
    <t>39800000-0
33700000-7 24000000-4</t>
  </si>
  <si>
    <t>Tīrīšanas līdzekļi
Higiēnas preces Ķīmiskie produkti</t>
  </si>
  <si>
    <t>Datortehnikas piederumi</t>
  </si>
  <si>
    <t>30200000-1</t>
  </si>
  <si>
    <t>Datoru iekārtas un piederumi</t>
  </si>
  <si>
    <t>Medicīnas preces</t>
  </si>
  <si>
    <t>33000000-0</t>
  </si>
  <si>
    <t>Medicīniskās ierīces, ārstniecības vielas un personiskās higiēnas preces</t>
  </si>
  <si>
    <t>Pārtika</t>
  </si>
  <si>
    <t>15800000-6</t>
  </si>
  <si>
    <t>Dažādi pārtikas produkti</t>
  </si>
  <si>
    <t>E.Kārlsone</t>
  </si>
  <si>
    <t>Dzēsts (Inventāra iegāde RSD vajadzībām)</t>
  </si>
  <si>
    <t>Kancelejas preces un biroja papīrs</t>
  </si>
  <si>
    <t>30199000-0</t>
  </si>
  <si>
    <t>Papīra kancelejas preces un citas preces</t>
  </si>
  <si>
    <t>P.Šiliņš</t>
  </si>
  <si>
    <t>Saimniecības preces</t>
  </si>
  <si>
    <t>24000000-4</t>
  </si>
  <si>
    <t>Ķīmiskie produkti</t>
  </si>
  <si>
    <t>Pārtikas preces</t>
  </si>
  <si>
    <t>Saimniecības preces un saimniecības inventārs</t>
  </si>
  <si>
    <t>39000000-2</t>
  </si>
  <si>
    <t>Mēbeles (arī biroja mēbeles), mēbelējums, mājsaimniecības ierīces (izņemot apgaismojumu) un tīrīšanas produkti</t>
  </si>
  <si>
    <t>Kancelejas preces un mācību materiāli</t>
  </si>
  <si>
    <t>22000000-0 30199000-0</t>
  </si>
  <si>
    <t>Iespieddarbi un saistītie izdevumi, Papīra kancelejas preces un citas preces</t>
  </si>
  <si>
    <t>Medicīnas preces, medikamenti</t>
  </si>
  <si>
    <t>J.Molotkova B.Tene             S.Sauta</t>
  </si>
  <si>
    <t>Medikamenti</t>
  </si>
  <si>
    <t>I.Pozņaka</t>
  </si>
  <si>
    <t xml:space="preserve">Kancelejas preces </t>
  </si>
  <si>
    <t>L.Buševica</t>
  </si>
  <si>
    <t>L.Kalniņa</t>
  </si>
  <si>
    <t>Mēbeļu iegāde</t>
  </si>
  <si>
    <t>390020000-2</t>
  </si>
  <si>
    <t xml:space="preserve">Mēbeles </t>
  </si>
  <si>
    <t xml:space="preserve"> D.Kamerovska</t>
  </si>
  <si>
    <t>Medicīnas preces (pamperi, pārsēji)</t>
  </si>
  <si>
    <t>Pārtikas produkti, dzērieni, tabaka un saistītā produkcija</t>
  </si>
  <si>
    <t>A.Smurģe</t>
  </si>
  <si>
    <t> </t>
  </si>
  <si>
    <t>Medikamenti, pārsiešanas materiāli</t>
  </si>
  <si>
    <t xml:space="preserve">   I.Indrāne</t>
  </si>
  <si>
    <r>
      <rPr>
        <sz val="10"/>
        <color rgb="FF000000"/>
        <rFont val="Times New Roman"/>
        <family val="1"/>
        <charset val="186"/>
      </rPr>
      <t xml:space="preserve"> J.Vaškēviča</t>
    </r>
    <r>
      <rPr>
        <b/>
        <sz val="10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S.Kalniņa</t>
    </r>
  </si>
  <si>
    <t>E.Štāls J.Vaškēviča</t>
  </si>
  <si>
    <t>Individuālie aizsardzības līdzekļi (maskas, respiratori u.c.)</t>
  </si>
  <si>
    <t>18100000-0</t>
  </si>
  <si>
    <t>Profesionālie apģērbi, speciālie darba apģērbi un aksesuāri</t>
  </si>
  <si>
    <t>Tīrīšanas un spodrināšanas līdzekļi</t>
  </si>
  <si>
    <t>39800000-0</t>
  </si>
  <si>
    <t>E.Štāls,
J.Vaškēviča
S.Kalniņa</t>
  </si>
  <si>
    <t>Saimniecības preču un individuālo kopšanas līdzekļu iegāde RSAC “Stella maris” vajadzībām</t>
  </si>
  <si>
    <t>I.Breita</t>
  </si>
  <si>
    <t>Higiēnas preces (pamperi)</t>
  </si>
  <si>
    <t>O.Snedze</t>
  </si>
  <si>
    <t>39700000-9 39800000-033771000-5</t>
  </si>
  <si>
    <t>Mājsaimniecības tehnika       Tīrīšanas un spodrināšanas līdzekļi              Papīra higiēnas preces</t>
  </si>
  <si>
    <t>I.Miķelsons A.Vīksna</t>
  </si>
  <si>
    <t>Iepirkumu organizē Iepirkumu pārvalde. Iepirkuma daļā, kurā iepirkums Nr. CAIP 2025/104 izbeigts bez rezultāta</t>
  </si>
  <si>
    <t>31.03.2026. līgums Nr. BJC-26-143-lī</t>
  </si>
  <si>
    <t>Viktorija Portere</t>
  </si>
  <si>
    <t>Latvijas Pašvaldību mācību centrs</t>
  </si>
  <si>
    <t>30.03.2026. līgums Nr. BJC-26-163-lī</t>
  </si>
  <si>
    <t>30.03.2026. līgums Nr. BJC-26-164-lī</t>
  </si>
  <si>
    <t>GARTENS SIA</t>
  </si>
  <si>
    <t>01.04.2026. līgums Nr. ACMC-26-41-lī</t>
  </si>
  <si>
    <t>I.Miķelsons
E.Dauburs  D.Kamerovska                          E.Štāls       R.Petrite</t>
  </si>
  <si>
    <t>Saimniecības un sadzīves preces RVP LD vajadzībām</t>
  </si>
  <si>
    <t>D.Kamerovska           E.Dauburs         S.Neinberga R.Petrite</t>
  </si>
  <si>
    <t>Iepirkums izsludināts</t>
  </si>
  <si>
    <t>Izsludināta apspriede ar piegādātājiem Nr.RVPLD 2026/7 AP</t>
  </si>
  <si>
    <t>Izsludināta apspriede ar piegādātājiem Nr.RVPLD 2026/5</t>
  </si>
  <si>
    <t>05.-07.2026.</t>
  </si>
  <si>
    <t>Izsludināta apspriede ar piegādātājiem Nr.RVPLD 2026/9</t>
  </si>
  <si>
    <t>Rīgas valstspilsētas pašvaldības Labklājības departamenta iepirkumu plāns 2026.gadam (ar grozījumiem)</t>
  </si>
  <si>
    <t>Līdz saistošo noteikumu grozījumu spēkā stāšanās             1) 23.02.2026. līgums Nr.DL-26-164-lī;                  2)23.02.2026. līgums Nr.DL-26-158-lī;               3)19.02.2026. līgums Nr.DL-26-132-lī;                             4) 23.02.2026. līgums Nr.DL-26-163-lī;                                  5) 27.02.2026. līgums Nr.DL-195-lī</t>
  </si>
  <si>
    <t>76 109</t>
  </si>
  <si>
    <t>1) 16 984;       2) 8976</t>
  </si>
  <si>
    <t>1) 23172;      2) 24312;     3) 24198;     4) 26052;     5) 30375.50</t>
  </si>
  <si>
    <t>1) 15507;     2) 50707.56; 3) 25 784.88</t>
  </si>
  <si>
    <t>1) 144 584;  2) 71 076.80; 3) 98 952;     4) 13 927.68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</si>
</sst>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5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0" tint="-0.49967955565050204"/>
      <name val="Times New Roman"/>
      <family val="1"/>
      <charset val="186"/>
    </font>
    <font>
      <sz val="10"/>
      <color theme="0" tint="-0.49974059266945403"/>
      <name val="Times New Roman"/>
      <family val="1"/>
      <charset val="186"/>
    </font>
    <font>
      <sz val="10"/>
      <color theme="0" tint="-0.49961851863155005"/>
      <name val="Times New Roman"/>
      <family val="1"/>
      <charset val="186"/>
    </font>
    <font>
      <sz val="10"/>
      <color theme="1" tint="0.49974059266945403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theme="1" tint="0.49980162968840602"/>
      <name val="Times New Roman"/>
      <family val="1"/>
      <charset val="186"/>
    </font>
    <font>
      <sz val="10"/>
      <color theme="0" tint="-0.49980162968840602"/>
      <name val="Times New Roman"/>
      <family val="1"/>
      <charset val="186"/>
    </font>
    <font>
      <b/>
      <sz val="11"/>
      <color theme="0" tint="-0.49980162968840602"/>
      <name val="Times New Roman"/>
      <family val="1"/>
    </font>
    <font>
      <sz val="10"/>
      <color rgb="FF242424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u/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0" tint="-0.49986266670735802"/>
      <name val="Times New Roman"/>
      <family val="1"/>
      <charset val="186"/>
    </font>
    <font>
      <b/>
      <sz val="11"/>
      <color theme="0" tint="-0.49986266670735802"/>
      <name val="Times New Roman"/>
      <family val="1"/>
      <charset val="186"/>
    </font>
    <font>
      <sz val="11"/>
      <color theme="0" tint="-0.49986266670735802"/>
      <name val="Calibri"/>
      <family val="2"/>
      <charset val="186"/>
      <scheme val="minor"/>
    </font>
    <font>
      <b/>
      <sz val="11"/>
      <color theme="2" tint="-0.24985503707998902"/>
      <name val="Times New Roman"/>
      <family val="1"/>
      <charset val="186"/>
    </font>
    <font>
      <sz val="10"/>
      <color theme="2" tint="-0.24985503707998902"/>
      <name val="Times New Roman"/>
      <family val="1"/>
      <charset val="186"/>
    </font>
    <font>
      <sz val="11"/>
      <color theme="2" tint="-0.24985503707998902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10"/>
      <color theme="2" tint="-0.4998626667073580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0"/>
      <color theme="1" tint="0.49986266670735802"/>
      <name val="Times New Roman"/>
      <family val="1"/>
      <charset val="186"/>
    </font>
    <font>
      <sz val="10"/>
      <name val="Times"/>
      <family val="2"/>
    </font>
    <font>
      <i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b/>
      <sz val="11"/>
      <color theme="1" tint="0.4998626667073580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 tint="0.4998931852168340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242424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theme="1" tint="0.49992370372631001"/>
      <name val="Times New Roman"/>
      <family val="1"/>
      <charset val="186"/>
    </font>
    <font>
      <i/>
      <sz val="10"/>
      <color rgb="FFAEAAAA"/>
      <name val="Times New Roman"/>
      <family val="2"/>
    </font>
    <font>
      <sz val="10"/>
      <color rgb="FF000000"/>
      <name val="Arial"/>
      <family val="2"/>
    </font>
    <font>
      <i/>
      <sz val="10"/>
      <color theme="1" tint="0.49986266670735802"/>
      <name val="Times New Roman"/>
      <family val="1"/>
    </font>
    <font>
      <i/>
      <sz val="10"/>
      <color theme="1" tint="0.49992370372631001"/>
      <name val="Times New Roman"/>
      <family val="1"/>
    </font>
    <font>
      <i/>
      <sz val="11"/>
      <color rgb="FF000000"/>
      <name val="Times New Roman"/>
      <family val="2"/>
    </font>
    <font>
      <sz val="10"/>
      <color rgb="FF808080"/>
      <name val="Times New Roman"/>
      <family val="2"/>
    </font>
    <font>
      <i/>
      <sz val="10"/>
      <color theme="1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55" fillId="0" borderId="0" applyFont="0" applyFill="0" applyBorder="0" applyAlignment="0" applyProtection="0"/>
  </cellStyleXfs>
  <cellXfs count="463">
    <xf numFmtId="0" fontId="0" fillId="0" borderId="0" xfId="0"/>
    <xf numFmtId="1" fontId="47" fillId="2" borderId="24" xfId="0" applyNumberFormat="1" applyFont="1" applyFill="1" applyBorder="1" applyAlignment="1">
      <alignment horizontal="center" vertical="center" wrapText="1"/>
    </xf>
    <xf numFmtId="1" fontId="50" fillId="0" borderId="20" xfId="0" applyNumberFormat="1" applyFont="1" applyBorder="1" applyAlignment="1">
      <alignment horizontal="center" vertical="center" wrapText="1"/>
    </xf>
    <xf numFmtId="1" fontId="50" fillId="0" borderId="0" xfId="0" applyNumberFormat="1" applyFont="1" applyAlignment="1">
      <alignment horizontal="center" vertical="center" wrapText="1"/>
    </xf>
    <xf numFmtId="1" fontId="50" fillId="0" borderId="2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" fontId="25" fillId="2" borderId="3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3" fillId="0" borderId="0" xfId="0" applyFont="1"/>
    <xf numFmtId="0" fontId="24" fillId="0" borderId="0" xfId="0" applyFont="1"/>
    <xf numFmtId="0" fontId="27" fillId="0" borderId="0" xfId="0" applyFont="1"/>
    <xf numFmtId="3" fontId="2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1" fillId="0" borderId="5" xfId="0" applyFont="1" applyBorder="1"/>
    <xf numFmtId="0" fontId="3" fillId="0" borderId="4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13" fillId="0" borderId="0" xfId="0" applyNumberFormat="1" applyFont="1"/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3" fontId="32" fillId="0" borderId="5" xfId="0" applyNumberFormat="1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" fontId="15" fillId="2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17" fontId="15" fillId="0" borderId="5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" fontId="32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3" fontId="29" fillId="2" borderId="5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17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1" fillId="0" borderId="2" xfId="0" applyFont="1" applyBorder="1"/>
    <xf numFmtId="0" fontId="3" fillId="0" borderId="5" xfId="0" applyFont="1" applyBorder="1" applyAlignment="1">
      <alignment horizontal="left" vertical="center" wrapText="1"/>
    </xf>
    <xf numFmtId="3" fontId="32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2" xfId="1" applyNumberFormat="1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1" fontId="32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3" fontId="29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32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5" xfId="0" applyFont="1" applyBorder="1" applyAlignment="1">
      <alignment horizontal="left" vertical="center" wrapText="1"/>
    </xf>
    <xf numFmtId="1" fontId="32" fillId="0" borderId="7" xfId="0" applyNumberFormat="1" applyFont="1" applyBorder="1" applyAlignment="1">
      <alignment horizontal="center" vertical="center" wrapText="1"/>
    </xf>
    <xf numFmtId="3" fontId="32" fillId="0" borderId="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3" fontId="38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21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1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40" fillId="0" borderId="0" xfId="0" applyNumberFormat="1" applyFont="1"/>
    <xf numFmtId="1" fontId="40" fillId="0" borderId="0" xfId="0" applyNumberFormat="1" applyFont="1" applyAlignment="1">
      <alignment horizontal="left"/>
    </xf>
    <xf numFmtId="1" fontId="4" fillId="0" borderId="15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wrapText="1"/>
    </xf>
    <xf numFmtId="1" fontId="36" fillId="0" borderId="2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25" fillId="2" borderId="2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1" fontId="21" fillId="2" borderId="2" xfId="0" applyNumberFormat="1" applyFont="1" applyFill="1" applyBorder="1" applyAlignment="1">
      <alignment horizontal="center" vertical="center" wrapText="1"/>
    </xf>
    <xf numFmtId="1" fontId="37" fillId="0" borderId="2" xfId="0" applyNumberFormat="1" applyFont="1" applyBorder="1" applyAlignment="1">
      <alignment horizontal="center" vertical="center" wrapText="1"/>
    </xf>
    <xf numFmtId="1" fontId="36" fillId="2" borderId="2" xfId="0" applyNumberFormat="1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3" fontId="41" fillId="0" borderId="5" xfId="0" applyNumberFormat="1" applyFont="1" applyBorder="1" applyAlignment="1">
      <alignment horizontal="center" vertical="center" wrapText="1"/>
    </xf>
    <xf numFmtId="3" fontId="41" fillId="2" borderId="2" xfId="0" applyNumberFormat="1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4" fillId="0" borderId="5" xfId="0" applyFont="1" applyBorder="1" applyAlignment="1">
      <alignment wrapText="1"/>
    </xf>
    <xf numFmtId="17" fontId="2" fillId="0" borderId="5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1" fontId="25" fillId="2" borderId="3" xfId="0" applyNumberFormat="1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3" fontId="41" fillId="2" borderId="6" xfId="0" applyNumberFormat="1" applyFont="1" applyFill="1" applyBorder="1" applyAlignment="1">
      <alignment horizontal="center" vertical="center" wrapText="1"/>
    </xf>
    <xf numFmtId="3" fontId="46" fillId="0" borderId="6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wrapText="1"/>
    </xf>
    <xf numFmtId="0" fontId="5" fillId="0" borderId="7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5" xfId="0" applyFont="1" applyBorder="1"/>
    <xf numFmtId="0" fontId="9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1" fontId="36" fillId="0" borderId="5" xfId="0" applyNumberFormat="1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3" fontId="46" fillId="0" borderId="5" xfId="0" applyNumberFormat="1" applyFont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3" fontId="46" fillId="2" borderId="7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" fontId="4" fillId="2" borderId="7" xfId="0" applyNumberFormat="1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54" fillId="0" borderId="0" xfId="0" applyFont="1"/>
    <xf numFmtId="0" fontId="2" fillId="0" borderId="2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5" xfId="0" applyBorder="1"/>
    <xf numFmtId="0" fontId="46" fillId="0" borderId="5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0" fillId="0" borderId="7" xfId="0" applyBorder="1"/>
    <xf numFmtId="0" fontId="46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6" fillId="0" borderId="2" xfId="0" applyFont="1" applyBorder="1" applyAlignment="1">
      <alignment vertical="center"/>
    </xf>
    <xf numFmtId="0" fontId="52" fillId="0" borderId="2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1" fontId="25" fillId="2" borderId="11" xfId="0" applyNumberFormat="1" applyFont="1" applyFill="1" applyBorder="1" applyAlignment="1">
      <alignment horizontal="center" vertical="center" wrapText="1"/>
    </xf>
    <xf numFmtId="1" fontId="49" fillId="0" borderId="23" xfId="0" applyNumberFormat="1" applyFont="1" applyBorder="1" applyAlignment="1">
      <alignment horizontal="center" vertical="center" wrapText="1"/>
    </xf>
    <xf numFmtId="1" fontId="49" fillId="0" borderId="0" xfId="0" applyNumberFormat="1" applyFont="1" applyAlignment="1">
      <alignment horizontal="center" vertical="center" wrapText="1"/>
    </xf>
    <xf numFmtId="1" fontId="49" fillId="0" borderId="20" xfId="0" applyNumberFormat="1" applyFont="1" applyBorder="1" applyAlignment="1">
      <alignment horizontal="center" vertical="center" wrapText="1"/>
    </xf>
    <xf numFmtId="1" fontId="35" fillId="0" borderId="23" xfId="0" applyNumberFormat="1" applyFont="1" applyBorder="1" applyAlignment="1">
      <alignment horizontal="center" vertical="center" wrapText="1"/>
    </xf>
    <xf numFmtId="1" fontId="38" fillId="0" borderId="0" xfId="0" applyNumberFormat="1" applyFont="1" applyAlignment="1">
      <alignment horizontal="center" vertical="center" wrapText="1"/>
    </xf>
    <xf numFmtId="1" fontId="38" fillId="0" borderId="20" xfId="0" applyNumberFormat="1" applyFont="1" applyBorder="1" applyAlignment="1">
      <alignment horizontal="center" vertical="center" wrapText="1"/>
    </xf>
    <xf numFmtId="1" fontId="35" fillId="2" borderId="5" xfId="0" applyNumberFormat="1" applyFont="1" applyFill="1" applyBorder="1" applyAlignment="1">
      <alignment horizontal="center" vertical="center" wrapText="1"/>
    </xf>
    <xf numFmtId="1" fontId="37" fillId="2" borderId="5" xfId="0" applyNumberFormat="1" applyFont="1" applyFill="1" applyBorder="1" applyAlignment="1">
      <alignment horizontal="center" vertical="center" wrapText="1"/>
    </xf>
    <xf numFmtId="1" fontId="50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3" fillId="2" borderId="24" xfId="0" applyFont="1" applyFill="1" applyBorder="1" applyAlignment="1">
      <alignment horizontal="center" vertical="center" wrapText="1"/>
    </xf>
    <xf numFmtId="0" fontId="43" fillId="2" borderId="33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ub.gov.lv/lv/iubcpv/parent/2676/clasif/main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iub.gov.lv/lv/iubcpv/parent/4656/clasif/main/" TargetMode="External"/><Relationship Id="rId1" Type="http://schemas.openxmlformats.org/officeDocument/2006/relationships/hyperlink" Target="https://www.iub.gov.lv/lv/iubcpv/parent/2676/clasif/main/" TargetMode="External"/><Relationship Id="rId6" Type="http://schemas.openxmlformats.org/officeDocument/2006/relationships/hyperlink" Target="https://www.iub.gov.lv/lv/iubcpv/parent/2676/clasif/main/" TargetMode="External"/><Relationship Id="rId5" Type="http://schemas.openxmlformats.org/officeDocument/2006/relationships/hyperlink" Target="https://www.iub.gov.lv/lv/iubcpv/parent/2676/clasif/main/" TargetMode="External"/><Relationship Id="rId4" Type="http://schemas.openxmlformats.org/officeDocument/2006/relationships/hyperlink" Target="https://www.iub.gov.lv/lv/iubcpv/parent/2676/clasif/ma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2586-B5DF-4B83-828E-1FF61841ED32}">
  <sheetPr>
    <pageSetUpPr fitToPage="1"/>
  </sheetPr>
  <dimension ref="A1:P132"/>
  <sheetViews>
    <sheetView showGridLines="0" zoomScale="90" zoomScaleNormal="90" workbookViewId="0">
      <pane ySplit="7" topLeftCell="A8" activePane="bottomLeft" state="frozen"/>
      <selection pane="bottomLeft" activeCell="J8" sqref="J8"/>
    </sheetView>
  </sheetViews>
  <sheetFormatPr defaultRowHeight="15" x14ac:dyDescent="0.25"/>
  <cols>
    <col min="1" max="1" width="8.7109375" style="251" customWidth="1"/>
    <col min="2" max="2" width="28.42578125" customWidth="1"/>
    <col min="3" max="3" width="10.7109375" customWidth="1"/>
    <col min="4" max="4" width="12" customWidth="1"/>
    <col min="5" max="5" width="13.28515625" style="44" customWidth="1"/>
    <col min="6" max="6" width="13.28515625" style="44" hidden="1" customWidth="1"/>
    <col min="7" max="7" width="15.7109375" customWidth="1"/>
    <col min="8" max="8" width="24.85546875" customWidth="1"/>
    <col min="9" max="9" width="11.28515625" customWidth="1"/>
    <col min="10" max="10" width="14.7109375" customWidth="1"/>
    <col min="11" max="11" width="13.7109375" customWidth="1"/>
    <col min="12" max="12" width="11.28515625" customWidth="1"/>
    <col min="14" max="14" width="32.5703125" customWidth="1"/>
    <col min="15" max="15" width="36.5703125" bestFit="1" customWidth="1"/>
  </cols>
  <sheetData>
    <row r="1" spans="1:15" ht="15.75" x14ac:dyDescent="0.25">
      <c r="I1" s="186"/>
      <c r="J1" s="187" t="s">
        <v>0</v>
      </c>
      <c r="K1" s="187"/>
      <c r="L1" s="187"/>
      <c r="M1" s="186"/>
      <c r="N1" s="186"/>
    </row>
    <row r="2" spans="1:15" ht="15.75" x14ac:dyDescent="0.25">
      <c r="I2" s="186"/>
      <c r="J2" s="187" t="s">
        <v>1</v>
      </c>
      <c r="K2" s="187"/>
      <c r="L2" s="187"/>
      <c r="M2" s="186"/>
      <c r="N2" s="186"/>
    </row>
    <row r="3" spans="1:15" x14ac:dyDescent="0.25">
      <c r="A3" s="252"/>
      <c r="I3" s="186"/>
      <c r="J3" s="186"/>
      <c r="K3" s="186"/>
      <c r="L3" s="186"/>
      <c r="M3" s="186"/>
      <c r="N3" s="186"/>
    </row>
    <row r="4" spans="1:15" ht="14.65" customHeight="1" x14ac:dyDescent="0.25">
      <c r="A4" s="14" t="s">
        <v>803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</row>
    <row r="5" spans="1:15" x14ac:dyDescent="0.25">
      <c r="A5" s="11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9"/>
    </row>
    <row r="6" spans="1:15" ht="15.75" thickBot="1" x14ac:dyDescent="0.3">
      <c r="A6" s="8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6"/>
    </row>
    <row r="7" spans="1:15" ht="44.45" customHeight="1" thickBot="1" x14ac:dyDescent="0.3">
      <c r="A7" s="253" t="s">
        <v>4</v>
      </c>
      <c r="B7" s="265" t="s">
        <v>5</v>
      </c>
      <c r="C7" s="265" t="s">
        <v>6</v>
      </c>
      <c r="D7" s="265" t="s">
        <v>7</v>
      </c>
      <c r="E7" s="266" t="s">
        <v>8</v>
      </c>
      <c r="F7" s="266" t="s">
        <v>9</v>
      </c>
      <c r="G7" s="265" t="s">
        <v>10</v>
      </c>
      <c r="H7" s="265" t="s">
        <v>11</v>
      </c>
      <c r="I7" s="265" t="s">
        <v>12</v>
      </c>
      <c r="J7" s="265" t="s">
        <v>13</v>
      </c>
      <c r="K7" s="265" t="s">
        <v>14</v>
      </c>
      <c r="L7" s="265" t="s">
        <v>15</v>
      </c>
      <c r="M7" s="265" t="s">
        <v>16</v>
      </c>
      <c r="N7" s="267" t="s">
        <v>17</v>
      </c>
    </row>
    <row r="8" spans="1:15" ht="58.15" customHeight="1" x14ac:dyDescent="0.25">
      <c r="A8" s="292">
        <v>1</v>
      </c>
      <c r="B8" s="268" t="s">
        <v>18</v>
      </c>
      <c r="C8" s="63" t="s">
        <v>19</v>
      </c>
      <c r="D8" s="313" t="s">
        <v>20</v>
      </c>
      <c r="E8" s="314">
        <v>139749</v>
      </c>
      <c r="F8" s="314">
        <v>202179</v>
      </c>
      <c r="G8" s="63" t="s">
        <v>21</v>
      </c>
      <c r="H8" s="63" t="s">
        <v>22</v>
      </c>
      <c r="I8" s="63" t="s">
        <v>23</v>
      </c>
      <c r="J8" s="63" t="s">
        <v>24</v>
      </c>
      <c r="K8" s="63" t="s">
        <v>25</v>
      </c>
      <c r="L8" s="63" t="s">
        <v>26</v>
      </c>
      <c r="M8" s="63">
        <v>35</v>
      </c>
      <c r="N8" s="63" t="s">
        <v>27</v>
      </c>
    </row>
    <row r="9" spans="1:15" ht="102.6" customHeight="1" x14ac:dyDescent="0.25">
      <c r="A9" s="292">
        <v>2</v>
      </c>
      <c r="B9" s="179" t="s">
        <v>28</v>
      </c>
      <c r="C9" s="53" t="s">
        <v>29</v>
      </c>
      <c r="D9" s="181" t="s">
        <v>20</v>
      </c>
      <c r="E9" s="121">
        <v>14985</v>
      </c>
      <c r="F9" s="121"/>
      <c r="G9" s="315" t="s">
        <v>30</v>
      </c>
      <c r="H9" s="55" t="s">
        <v>31</v>
      </c>
      <c r="I9" s="53" t="s">
        <v>32</v>
      </c>
      <c r="J9" s="53" t="s">
        <v>33</v>
      </c>
      <c r="K9" s="53" t="s">
        <v>34</v>
      </c>
      <c r="L9" s="53" t="s">
        <v>26</v>
      </c>
      <c r="M9" s="53">
        <v>11</v>
      </c>
      <c r="N9" s="52" t="s">
        <v>35</v>
      </c>
    </row>
    <row r="10" spans="1:15" ht="130.5" customHeight="1" x14ac:dyDescent="0.25">
      <c r="A10" s="292">
        <v>3</v>
      </c>
      <c r="B10" s="179" t="s">
        <v>36</v>
      </c>
      <c r="C10" s="53" t="s">
        <v>29</v>
      </c>
      <c r="D10" s="53" t="s">
        <v>20</v>
      </c>
      <c r="E10" s="316" t="s">
        <v>37</v>
      </c>
      <c r="F10" s="316"/>
      <c r="G10" s="53" t="s">
        <v>38</v>
      </c>
      <c r="H10" s="53" t="s">
        <v>39</v>
      </c>
      <c r="I10" s="53" t="s">
        <v>32</v>
      </c>
      <c r="J10" s="53" t="s">
        <v>33</v>
      </c>
      <c r="K10" s="53" t="s">
        <v>40</v>
      </c>
      <c r="L10" s="53" t="s">
        <v>26</v>
      </c>
      <c r="M10" s="53">
        <v>3</v>
      </c>
      <c r="N10" s="53" t="s">
        <v>41</v>
      </c>
    </row>
    <row r="11" spans="1:15" ht="130.5" customHeight="1" x14ac:dyDescent="0.25">
      <c r="A11" s="292" t="s">
        <v>42</v>
      </c>
      <c r="B11" s="179" t="s">
        <v>43</v>
      </c>
      <c r="C11" s="53" t="s">
        <v>29</v>
      </c>
      <c r="D11" s="53" t="s">
        <v>44</v>
      </c>
      <c r="E11" s="366">
        <v>21824</v>
      </c>
      <c r="F11" s="316"/>
      <c r="G11" s="53" t="s">
        <v>38</v>
      </c>
      <c r="H11" s="53" t="s">
        <v>39</v>
      </c>
      <c r="I11" s="53" t="s">
        <v>32</v>
      </c>
      <c r="J11" s="53" t="s">
        <v>33</v>
      </c>
      <c r="K11" s="53" t="s">
        <v>40</v>
      </c>
      <c r="L11" s="53" t="s">
        <v>26</v>
      </c>
      <c r="M11" s="53">
        <v>2</v>
      </c>
      <c r="N11" s="53" t="s">
        <v>45</v>
      </c>
    </row>
    <row r="12" spans="1:15" ht="42" customHeight="1" x14ac:dyDescent="0.25">
      <c r="A12" s="292">
        <v>4</v>
      </c>
      <c r="B12" s="269" t="s">
        <v>46</v>
      </c>
      <c r="C12" s="55" t="s">
        <v>47</v>
      </c>
      <c r="D12" s="55" t="s">
        <v>48</v>
      </c>
      <c r="E12" s="67">
        <v>57000</v>
      </c>
      <c r="F12" s="67">
        <v>348265</v>
      </c>
      <c r="G12" s="55" t="s">
        <v>49</v>
      </c>
      <c r="H12" s="53" t="s">
        <v>22</v>
      </c>
      <c r="I12" s="55" t="s">
        <v>23</v>
      </c>
      <c r="J12" s="55" t="s">
        <v>50</v>
      </c>
      <c r="K12" s="55" t="s">
        <v>51</v>
      </c>
      <c r="L12" s="55" t="s">
        <v>26</v>
      </c>
      <c r="M12" s="55">
        <v>24</v>
      </c>
      <c r="N12" s="55"/>
      <c r="O12" s="183"/>
    </row>
    <row r="13" spans="1:15" ht="189" customHeight="1" x14ac:dyDescent="0.25">
      <c r="A13" s="292">
        <v>5</v>
      </c>
      <c r="B13" s="179" t="s">
        <v>52</v>
      </c>
      <c r="C13" s="53"/>
      <c r="D13" s="53" t="s">
        <v>20</v>
      </c>
      <c r="E13" s="80" t="s">
        <v>53</v>
      </c>
      <c r="F13" s="121">
        <v>700200</v>
      </c>
      <c r="G13" s="80" t="s">
        <v>54</v>
      </c>
      <c r="H13" s="52" t="s">
        <v>55</v>
      </c>
      <c r="I13" s="53" t="s">
        <v>56</v>
      </c>
      <c r="J13" s="53" t="s">
        <v>33</v>
      </c>
      <c r="K13" s="53" t="s">
        <v>57</v>
      </c>
      <c r="L13" s="53" t="s">
        <v>58</v>
      </c>
      <c r="M13" s="53">
        <v>36</v>
      </c>
      <c r="N13" s="53" t="s">
        <v>59</v>
      </c>
      <c r="O13" s="358"/>
    </row>
    <row r="14" spans="1:15" ht="96" customHeight="1" x14ac:dyDescent="0.25">
      <c r="A14" s="292" t="s">
        <v>60</v>
      </c>
      <c r="B14" s="179" t="s">
        <v>61</v>
      </c>
      <c r="C14" s="53" t="s">
        <v>29</v>
      </c>
      <c r="D14" s="53" t="s">
        <v>62</v>
      </c>
      <c r="E14" s="80" t="s">
        <v>63</v>
      </c>
      <c r="F14" s="121">
        <v>712729</v>
      </c>
      <c r="G14" s="80" t="s">
        <v>54</v>
      </c>
      <c r="H14" s="52" t="s">
        <v>55</v>
      </c>
      <c r="I14" s="53" t="s">
        <v>56</v>
      </c>
      <c r="J14" s="53" t="s">
        <v>33</v>
      </c>
      <c r="K14" s="53" t="s">
        <v>57</v>
      </c>
      <c r="L14" s="53" t="s">
        <v>58</v>
      </c>
      <c r="M14" s="53">
        <v>36</v>
      </c>
      <c r="N14" s="53" t="s">
        <v>787</v>
      </c>
      <c r="O14" s="340"/>
    </row>
    <row r="15" spans="1:15" ht="76.5" x14ac:dyDescent="0.25">
      <c r="A15" s="292">
        <v>6</v>
      </c>
      <c r="B15" s="179" t="s">
        <v>64</v>
      </c>
      <c r="C15" s="52" t="s">
        <v>29</v>
      </c>
      <c r="D15" s="53" t="s">
        <v>48</v>
      </c>
      <c r="E15" s="65">
        <f>E16+E17+E18+E19+E20+E21</f>
        <v>272094</v>
      </c>
      <c r="F15" s="65"/>
      <c r="G15" s="53" t="s">
        <v>65</v>
      </c>
      <c r="H15" s="52" t="s">
        <v>66</v>
      </c>
      <c r="I15" s="53" t="s">
        <v>32</v>
      </c>
      <c r="J15" s="53" t="s">
        <v>67</v>
      </c>
      <c r="K15" s="53" t="s">
        <v>68</v>
      </c>
      <c r="L15" s="53" t="s">
        <v>26</v>
      </c>
      <c r="M15" s="53">
        <v>36</v>
      </c>
      <c r="N15" s="55" t="s">
        <v>69</v>
      </c>
    </row>
    <row r="16" spans="1:15" x14ac:dyDescent="0.25">
      <c r="A16" s="292"/>
      <c r="B16" s="270" t="s">
        <v>70</v>
      </c>
      <c r="C16" s="101" t="s">
        <v>29</v>
      </c>
      <c r="D16" s="101" t="s">
        <v>48</v>
      </c>
      <c r="E16" s="103">
        <v>120000</v>
      </c>
      <c r="F16" s="103">
        <v>54391</v>
      </c>
      <c r="G16" s="101" t="s">
        <v>65</v>
      </c>
      <c r="H16" s="101" t="s">
        <v>66</v>
      </c>
      <c r="I16" s="101" t="s">
        <v>32</v>
      </c>
      <c r="J16" s="101" t="s">
        <v>50</v>
      </c>
      <c r="K16" s="101" t="s">
        <v>71</v>
      </c>
      <c r="L16" s="101" t="s">
        <v>26</v>
      </c>
      <c r="M16" s="136">
        <v>36</v>
      </c>
      <c r="N16" s="317"/>
      <c r="O16" s="38"/>
    </row>
    <row r="17" spans="1:15" x14ac:dyDescent="0.25">
      <c r="A17" s="292"/>
      <c r="B17" s="270" t="s">
        <v>72</v>
      </c>
      <c r="C17" s="101" t="s">
        <v>29</v>
      </c>
      <c r="D17" s="101" t="s">
        <v>48</v>
      </c>
      <c r="E17" s="103">
        <v>30000</v>
      </c>
      <c r="F17" s="103">
        <v>33316</v>
      </c>
      <c r="G17" s="101" t="s">
        <v>65</v>
      </c>
      <c r="H17" s="101" t="s">
        <v>66</v>
      </c>
      <c r="I17" s="101" t="s">
        <v>32</v>
      </c>
      <c r="J17" s="101" t="s">
        <v>73</v>
      </c>
      <c r="K17" s="79" t="s">
        <v>74</v>
      </c>
      <c r="L17" s="79" t="s">
        <v>26</v>
      </c>
      <c r="M17" s="136">
        <v>36</v>
      </c>
      <c r="N17" s="53"/>
    </row>
    <row r="18" spans="1:15" ht="25.5" x14ac:dyDescent="0.25">
      <c r="A18" s="292"/>
      <c r="B18" s="270" t="s">
        <v>75</v>
      </c>
      <c r="C18" s="101" t="s">
        <v>76</v>
      </c>
      <c r="D18" s="101" t="s">
        <v>48</v>
      </c>
      <c r="E18" s="103">
        <v>15000</v>
      </c>
      <c r="F18" s="103">
        <v>18432</v>
      </c>
      <c r="G18" s="101" t="s">
        <v>65</v>
      </c>
      <c r="H18" s="101" t="s">
        <v>66</v>
      </c>
      <c r="I18" s="101" t="s">
        <v>32</v>
      </c>
      <c r="J18" s="101" t="s">
        <v>77</v>
      </c>
      <c r="K18" s="79" t="s">
        <v>78</v>
      </c>
      <c r="L18" s="79" t="s">
        <v>26</v>
      </c>
      <c r="M18" s="318" t="s">
        <v>79</v>
      </c>
      <c r="N18" s="53"/>
    </row>
    <row r="19" spans="1:15" x14ac:dyDescent="0.25">
      <c r="A19" s="292"/>
      <c r="B19" s="270" t="s">
        <v>80</v>
      </c>
      <c r="C19" s="101" t="s">
        <v>29</v>
      </c>
      <c r="D19" s="101" t="s">
        <v>48</v>
      </c>
      <c r="E19" s="103">
        <v>70000</v>
      </c>
      <c r="F19" s="103">
        <v>90000</v>
      </c>
      <c r="G19" s="101" t="s">
        <v>81</v>
      </c>
      <c r="H19" s="101" t="s">
        <v>66</v>
      </c>
      <c r="I19" s="101" t="s">
        <v>32</v>
      </c>
      <c r="J19" s="101" t="s">
        <v>82</v>
      </c>
      <c r="K19" s="79" t="s">
        <v>83</v>
      </c>
      <c r="L19" s="79" t="s">
        <v>26</v>
      </c>
      <c r="M19" s="318" t="s">
        <v>84</v>
      </c>
      <c r="N19" s="53"/>
    </row>
    <row r="20" spans="1:15" x14ac:dyDescent="0.25">
      <c r="A20" s="292"/>
      <c r="B20" s="270" t="s">
        <v>85</v>
      </c>
      <c r="C20" s="101" t="s">
        <v>29</v>
      </c>
      <c r="D20" s="101" t="s">
        <v>48</v>
      </c>
      <c r="E20" s="103">
        <v>15000</v>
      </c>
      <c r="F20" s="103">
        <v>74075</v>
      </c>
      <c r="G20" s="101" t="s">
        <v>65</v>
      </c>
      <c r="H20" s="101" t="s">
        <v>66</v>
      </c>
      <c r="I20" s="101" t="s">
        <v>32</v>
      </c>
      <c r="J20" s="162" t="s">
        <v>24</v>
      </c>
      <c r="K20" s="348" t="s">
        <v>86</v>
      </c>
      <c r="L20" s="348" t="s">
        <v>26</v>
      </c>
      <c r="M20" s="320">
        <v>36</v>
      </c>
      <c r="N20" s="69"/>
    </row>
    <row r="21" spans="1:15" ht="32.25" customHeight="1" x14ac:dyDescent="0.25">
      <c r="A21" s="292"/>
      <c r="B21" s="319" t="s">
        <v>87</v>
      </c>
      <c r="C21" s="162" t="s">
        <v>29</v>
      </c>
      <c r="D21" s="162" t="s">
        <v>48</v>
      </c>
      <c r="E21" s="199">
        <v>22094</v>
      </c>
      <c r="F21" s="199">
        <v>19181</v>
      </c>
      <c r="G21" s="162" t="s">
        <v>65</v>
      </c>
      <c r="H21" s="162" t="s">
        <v>66</v>
      </c>
      <c r="I21" s="346" t="s">
        <v>32</v>
      </c>
      <c r="J21" s="101" t="s">
        <v>88</v>
      </c>
      <c r="K21" s="101" t="s">
        <v>89</v>
      </c>
      <c r="L21" s="101" t="s">
        <v>26</v>
      </c>
      <c r="M21" s="136">
        <v>36</v>
      </c>
      <c r="N21" s="53"/>
    </row>
    <row r="22" spans="1:15" s="39" customFormat="1" ht="25.5" x14ac:dyDescent="0.25">
      <c r="A22" s="293">
        <v>7</v>
      </c>
      <c r="B22" s="271" t="s">
        <v>90</v>
      </c>
      <c r="C22" s="55" t="s">
        <v>47</v>
      </c>
      <c r="D22" s="55" t="s">
        <v>48</v>
      </c>
      <c r="E22" s="67">
        <v>41760</v>
      </c>
      <c r="F22" s="67">
        <v>106028</v>
      </c>
      <c r="G22" s="68" t="s">
        <v>91</v>
      </c>
      <c r="H22" s="55" t="s">
        <v>92</v>
      </c>
      <c r="I22" s="347" t="s">
        <v>93</v>
      </c>
      <c r="J22" s="55" t="s">
        <v>50</v>
      </c>
      <c r="K22" s="55" t="s">
        <v>71</v>
      </c>
      <c r="L22" s="55" t="s">
        <v>26</v>
      </c>
      <c r="M22" s="55">
        <v>36</v>
      </c>
      <c r="N22" s="345"/>
      <c r="O22" s="183"/>
    </row>
    <row r="23" spans="1:15" ht="60.6" customHeight="1" x14ac:dyDescent="0.25">
      <c r="A23" s="294">
        <v>8</v>
      </c>
      <c r="B23" s="179" t="s">
        <v>94</v>
      </c>
      <c r="C23" s="53" t="s">
        <v>95</v>
      </c>
      <c r="D23" s="181" t="s">
        <v>48</v>
      </c>
      <c r="E23" s="65">
        <v>106400</v>
      </c>
      <c r="F23" s="65">
        <v>924368</v>
      </c>
      <c r="G23" s="53" t="s">
        <v>96</v>
      </c>
      <c r="H23" s="53" t="s">
        <v>97</v>
      </c>
      <c r="I23" s="53" t="s">
        <v>23</v>
      </c>
      <c r="J23" s="63" t="s">
        <v>33</v>
      </c>
      <c r="K23" s="63" t="s">
        <v>98</v>
      </c>
      <c r="L23" s="63" t="s">
        <v>26</v>
      </c>
      <c r="M23" s="63">
        <v>20</v>
      </c>
      <c r="N23" s="87" t="s">
        <v>798</v>
      </c>
    </row>
    <row r="24" spans="1:15" ht="51" x14ac:dyDescent="0.25">
      <c r="A24" s="294">
        <v>9</v>
      </c>
      <c r="B24" s="229" t="s">
        <v>99</v>
      </c>
      <c r="C24" s="49" t="s">
        <v>100</v>
      </c>
      <c r="D24" s="53" t="s">
        <v>48</v>
      </c>
      <c r="E24" s="67">
        <v>137199</v>
      </c>
      <c r="F24" s="57"/>
      <c r="G24" s="71" t="s">
        <v>102</v>
      </c>
      <c r="H24" s="50" t="s">
        <v>103</v>
      </c>
      <c r="I24" s="50" t="s">
        <v>32</v>
      </c>
      <c r="J24" s="50" t="s">
        <v>104</v>
      </c>
      <c r="K24" s="55" t="s">
        <v>105</v>
      </c>
      <c r="L24" s="55" t="s">
        <v>26</v>
      </c>
      <c r="M24" s="52">
        <v>18</v>
      </c>
      <c r="N24" s="50" t="s">
        <v>799</v>
      </c>
    </row>
    <row r="25" spans="1:15" s="41" customFormat="1" ht="38.25" x14ac:dyDescent="0.25">
      <c r="A25" s="295"/>
      <c r="B25" s="305" t="s">
        <v>106</v>
      </c>
      <c r="C25" s="302" t="s">
        <v>107</v>
      </c>
      <c r="D25" s="302" t="s">
        <v>48</v>
      </c>
      <c r="E25" s="303">
        <v>13223</v>
      </c>
      <c r="F25" s="303"/>
      <c r="G25" s="306" t="s">
        <v>102</v>
      </c>
      <c r="H25" s="306" t="s">
        <v>103</v>
      </c>
      <c r="I25" s="302" t="s">
        <v>32</v>
      </c>
      <c r="J25" s="302" t="s">
        <v>77</v>
      </c>
      <c r="K25" s="302" t="s">
        <v>78</v>
      </c>
      <c r="L25" s="302" t="s">
        <v>26</v>
      </c>
      <c r="M25" s="302">
        <v>4</v>
      </c>
      <c r="N25" s="321"/>
    </row>
    <row r="26" spans="1:15" s="41" customFormat="1" ht="10.5" customHeight="1" x14ac:dyDescent="0.25">
      <c r="A26" s="1" t="s">
        <v>108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401"/>
    </row>
    <row r="27" spans="1:15" s="41" customFormat="1" ht="62.45" customHeight="1" x14ac:dyDescent="0.25">
      <c r="A27" s="334"/>
      <c r="B27" s="335" t="s">
        <v>109</v>
      </c>
      <c r="C27" s="336" t="s">
        <v>107</v>
      </c>
      <c r="D27" s="337" t="s">
        <v>48</v>
      </c>
      <c r="E27" s="339">
        <v>123966</v>
      </c>
      <c r="F27" s="338"/>
      <c r="G27" s="337" t="s">
        <v>102</v>
      </c>
      <c r="H27" s="337" t="s">
        <v>103</v>
      </c>
      <c r="I27" s="336" t="s">
        <v>32</v>
      </c>
      <c r="J27" s="337" t="s">
        <v>24</v>
      </c>
      <c r="K27" s="336" t="s">
        <v>110</v>
      </c>
      <c r="L27" s="336" t="s">
        <v>26</v>
      </c>
      <c r="M27" s="158">
        <v>18</v>
      </c>
      <c r="N27" s="322"/>
    </row>
    <row r="28" spans="1:15" s="39" customFormat="1" ht="25.5" x14ac:dyDescent="0.25">
      <c r="A28" s="293">
        <v>10</v>
      </c>
      <c r="B28" s="273" t="s">
        <v>111</v>
      </c>
      <c r="C28" s="80" t="s">
        <v>29</v>
      </c>
      <c r="D28" s="92" t="s">
        <v>48</v>
      </c>
      <c r="E28" s="67">
        <v>14300</v>
      </c>
      <c r="F28" s="67"/>
      <c r="G28" s="53" t="s">
        <v>112</v>
      </c>
      <c r="H28" s="52" t="s">
        <v>113</v>
      </c>
      <c r="I28" s="55" t="s">
        <v>32</v>
      </c>
      <c r="J28" s="55" t="s">
        <v>114</v>
      </c>
      <c r="K28" s="55" t="s">
        <v>115</v>
      </c>
      <c r="L28" s="55" t="s">
        <v>116</v>
      </c>
      <c r="M28" s="55">
        <v>3</v>
      </c>
      <c r="N28" s="55" t="s">
        <v>798</v>
      </c>
    </row>
    <row r="29" spans="1:15" s="39" customFormat="1" ht="76.5" x14ac:dyDescent="0.25">
      <c r="A29" s="264"/>
      <c r="B29" s="274" t="s">
        <v>117</v>
      </c>
      <c r="C29" s="206" t="s">
        <v>29</v>
      </c>
      <c r="D29" s="190" t="s">
        <v>48</v>
      </c>
      <c r="E29" s="111">
        <v>6000</v>
      </c>
      <c r="F29" s="111"/>
      <c r="G29" s="110" t="s">
        <v>118</v>
      </c>
      <c r="H29" s="110" t="s">
        <v>119</v>
      </c>
      <c r="I29" s="110" t="s">
        <v>93</v>
      </c>
      <c r="J29" s="110" t="s">
        <v>33</v>
      </c>
      <c r="K29" s="110" t="s">
        <v>120</v>
      </c>
      <c r="L29" s="110" t="s">
        <v>26</v>
      </c>
      <c r="M29" s="110">
        <v>3</v>
      </c>
      <c r="N29" s="189"/>
    </row>
    <row r="30" spans="1:15" s="39" customFormat="1" ht="51" x14ac:dyDescent="0.25">
      <c r="A30" s="264"/>
      <c r="B30" s="274" t="s">
        <v>121</v>
      </c>
      <c r="C30" s="206" t="s">
        <v>29</v>
      </c>
      <c r="D30" s="190" t="s">
        <v>48</v>
      </c>
      <c r="E30" s="111">
        <v>8300</v>
      </c>
      <c r="F30" s="111" t="s">
        <v>122</v>
      </c>
      <c r="G30" s="110" t="s">
        <v>118</v>
      </c>
      <c r="H30" s="110" t="s">
        <v>119</v>
      </c>
      <c r="I30" s="110" t="s">
        <v>93</v>
      </c>
      <c r="J30" s="110" t="s">
        <v>50</v>
      </c>
      <c r="K30" s="110" t="s">
        <v>71</v>
      </c>
      <c r="L30" s="110" t="s">
        <v>26</v>
      </c>
      <c r="M30" s="110">
        <v>3</v>
      </c>
      <c r="N30" s="189"/>
    </row>
    <row r="31" spans="1:15" ht="38.25" x14ac:dyDescent="0.25">
      <c r="A31" s="292">
        <v>11</v>
      </c>
      <c r="B31" s="269" t="s">
        <v>123</v>
      </c>
      <c r="C31" s="49" t="s">
        <v>100</v>
      </c>
      <c r="D31" s="49" t="s">
        <v>48</v>
      </c>
      <c r="E31" s="67">
        <v>107268</v>
      </c>
      <c r="F31" s="67"/>
      <c r="G31" s="49" t="s">
        <v>124</v>
      </c>
      <c r="H31" s="50" t="s">
        <v>125</v>
      </c>
      <c r="I31" s="53" t="s">
        <v>32</v>
      </c>
      <c r="J31" s="53" t="s">
        <v>126</v>
      </c>
      <c r="K31" s="53" t="s">
        <v>127</v>
      </c>
      <c r="L31" s="53" t="s">
        <v>26</v>
      </c>
      <c r="M31" s="53">
        <v>12</v>
      </c>
      <c r="N31" s="53" t="s">
        <v>128</v>
      </c>
    </row>
    <row r="32" spans="1:15" ht="44.25" customHeight="1" x14ac:dyDescent="0.25">
      <c r="A32" s="264"/>
      <c r="B32" s="275" t="s">
        <v>129</v>
      </c>
      <c r="C32" s="112" t="s">
        <v>100</v>
      </c>
      <c r="D32" s="112" t="s">
        <v>48</v>
      </c>
      <c r="E32" s="111">
        <v>100568</v>
      </c>
      <c r="F32" s="111">
        <v>100568</v>
      </c>
      <c r="G32" s="194" t="s">
        <v>124</v>
      </c>
      <c r="H32" s="194" t="s">
        <v>130</v>
      </c>
      <c r="I32" s="110" t="s">
        <v>56</v>
      </c>
      <c r="J32" s="110" t="s">
        <v>24</v>
      </c>
      <c r="K32" s="110" t="s">
        <v>131</v>
      </c>
      <c r="L32" s="110" t="s">
        <v>26</v>
      </c>
      <c r="M32" s="110">
        <v>12</v>
      </c>
      <c r="N32" s="110"/>
    </row>
    <row r="33" spans="1:16" ht="39" customHeight="1" x14ac:dyDescent="0.25">
      <c r="A33" s="350"/>
      <c r="B33" s="276" t="s">
        <v>132</v>
      </c>
      <c r="C33" s="194" t="s">
        <v>107</v>
      </c>
      <c r="D33" s="202" t="s">
        <v>62</v>
      </c>
      <c r="E33" s="203">
        <v>5000</v>
      </c>
      <c r="F33" s="203">
        <v>6053</v>
      </c>
      <c r="G33" s="194" t="s">
        <v>124</v>
      </c>
      <c r="H33" s="194" t="s">
        <v>130</v>
      </c>
      <c r="I33" s="194" t="s">
        <v>56</v>
      </c>
      <c r="J33" s="351" t="s">
        <v>33</v>
      </c>
      <c r="K33" s="194" t="s">
        <v>133</v>
      </c>
      <c r="L33" s="194" t="s">
        <v>26</v>
      </c>
      <c r="M33" s="194">
        <v>12</v>
      </c>
      <c r="N33" s="352" t="s">
        <v>134</v>
      </c>
    </row>
    <row r="34" spans="1:16" ht="38.25" x14ac:dyDescent="0.25">
      <c r="A34" s="349"/>
      <c r="B34" s="110" t="s">
        <v>135</v>
      </c>
      <c r="C34" s="110" t="s">
        <v>100</v>
      </c>
      <c r="D34" s="110" t="s">
        <v>48</v>
      </c>
      <c r="E34" s="111">
        <v>1700</v>
      </c>
      <c r="F34" s="111">
        <v>2000</v>
      </c>
      <c r="G34" s="110" t="s">
        <v>124</v>
      </c>
      <c r="H34" s="110" t="s">
        <v>130</v>
      </c>
      <c r="I34" s="110" t="s">
        <v>56</v>
      </c>
      <c r="J34" s="110" t="s">
        <v>50</v>
      </c>
      <c r="K34" s="110" t="s">
        <v>51</v>
      </c>
      <c r="L34" s="110" t="s">
        <v>26</v>
      </c>
      <c r="M34" s="110">
        <v>6</v>
      </c>
      <c r="N34" s="90" t="s">
        <v>134</v>
      </c>
    </row>
    <row r="35" spans="1:16" ht="13.5" customHeight="1" x14ac:dyDescent="0.25">
      <c r="A35" s="405" t="s">
        <v>136</v>
      </c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7"/>
    </row>
    <row r="36" spans="1:16" ht="57.75" customHeight="1" x14ac:dyDescent="0.25">
      <c r="A36" s="264"/>
      <c r="B36" s="274" t="s">
        <v>137</v>
      </c>
      <c r="C36" s="110" t="s">
        <v>100</v>
      </c>
      <c r="D36" s="190" t="s">
        <v>101</v>
      </c>
      <c r="E36" s="111">
        <v>6000</v>
      </c>
      <c r="F36" s="111">
        <v>3000</v>
      </c>
      <c r="G36" s="110" t="s">
        <v>138</v>
      </c>
      <c r="H36" s="110" t="s">
        <v>139</v>
      </c>
      <c r="I36" s="110" t="s">
        <v>93</v>
      </c>
      <c r="J36" s="110" t="s">
        <v>33</v>
      </c>
      <c r="K36" s="110" t="s">
        <v>133</v>
      </c>
      <c r="L36" s="110" t="s">
        <v>26</v>
      </c>
      <c r="M36" s="110">
        <v>24</v>
      </c>
      <c r="N36" s="90" t="s">
        <v>140</v>
      </c>
    </row>
    <row r="37" spans="1:16" x14ac:dyDescent="0.25">
      <c r="A37" s="402" t="s">
        <v>141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4"/>
      <c r="O37" s="108"/>
      <c r="P37" s="109"/>
    </row>
    <row r="38" spans="1:16" ht="63.75" x14ac:dyDescent="0.25">
      <c r="A38" s="294">
        <v>13</v>
      </c>
      <c r="B38" s="272" t="s">
        <v>142</v>
      </c>
      <c r="C38" s="49" t="s">
        <v>29</v>
      </c>
      <c r="D38" s="53" t="s">
        <v>62</v>
      </c>
      <c r="E38" s="57">
        <v>148269</v>
      </c>
      <c r="F38" s="57"/>
      <c r="G38" s="53" t="s">
        <v>143</v>
      </c>
      <c r="H38" s="53" t="s">
        <v>144</v>
      </c>
      <c r="I38" s="53" t="s">
        <v>32</v>
      </c>
      <c r="J38" s="50" t="s">
        <v>145</v>
      </c>
      <c r="K38" s="55" t="s">
        <v>146</v>
      </c>
      <c r="L38" s="55" t="s">
        <v>26</v>
      </c>
      <c r="M38" s="55">
        <v>6</v>
      </c>
      <c r="N38" s="129"/>
    </row>
    <row r="39" spans="1:16" ht="44.25" customHeight="1" x14ac:dyDescent="0.25">
      <c r="A39" s="323"/>
      <c r="B39" s="278" t="s">
        <v>147</v>
      </c>
      <c r="C39" s="101" t="s">
        <v>29</v>
      </c>
      <c r="D39" s="102" t="s">
        <v>62</v>
      </c>
      <c r="E39" s="359">
        <v>120000</v>
      </c>
      <c r="F39" s="146">
        <v>156530</v>
      </c>
      <c r="G39" s="102" t="s">
        <v>143</v>
      </c>
      <c r="H39" s="102" t="s">
        <v>144</v>
      </c>
      <c r="I39" s="102" t="s">
        <v>32</v>
      </c>
      <c r="J39" s="102" t="s">
        <v>73</v>
      </c>
      <c r="K39" s="102" t="s">
        <v>74</v>
      </c>
      <c r="L39" s="102" t="s">
        <v>26</v>
      </c>
      <c r="M39" s="55">
        <v>6</v>
      </c>
      <c r="N39" s="324"/>
    </row>
    <row r="40" spans="1:16" ht="45.6" customHeight="1" x14ac:dyDescent="0.25">
      <c r="A40" s="296"/>
      <c r="B40" s="277" t="s">
        <v>148</v>
      </c>
      <c r="C40" s="143" t="s">
        <v>29</v>
      </c>
      <c r="D40" s="145" t="s">
        <v>62</v>
      </c>
      <c r="E40" s="146">
        <v>3555</v>
      </c>
      <c r="F40" s="146">
        <v>4300</v>
      </c>
      <c r="G40" s="102" t="s">
        <v>143</v>
      </c>
      <c r="H40" s="102" t="s">
        <v>144</v>
      </c>
      <c r="I40" s="102" t="s">
        <v>32</v>
      </c>
      <c r="J40" s="102" t="s">
        <v>77</v>
      </c>
      <c r="K40" s="102" t="s">
        <v>78</v>
      </c>
      <c r="L40" s="102" t="s">
        <v>26</v>
      </c>
      <c r="M40" s="102">
        <v>3</v>
      </c>
      <c r="N40" s="90" t="s">
        <v>134</v>
      </c>
    </row>
    <row r="41" spans="1:16" ht="31.9" customHeight="1" x14ac:dyDescent="0.25">
      <c r="A41" s="296"/>
      <c r="B41" s="278" t="s">
        <v>149</v>
      </c>
      <c r="C41" s="143" t="s">
        <v>29</v>
      </c>
      <c r="D41" s="102" t="s">
        <v>62</v>
      </c>
      <c r="E41" s="154">
        <v>16859</v>
      </c>
      <c r="F41" s="154">
        <v>20400</v>
      </c>
      <c r="G41" s="133" t="s">
        <v>143</v>
      </c>
      <c r="H41" s="133" t="s">
        <v>144</v>
      </c>
      <c r="I41" s="133" t="s">
        <v>32</v>
      </c>
      <c r="J41" s="133" t="s">
        <v>33</v>
      </c>
      <c r="K41" s="102" t="s">
        <v>133</v>
      </c>
      <c r="L41" s="102" t="s">
        <v>150</v>
      </c>
      <c r="M41" s="102">
        <v>6</v>
      </c>
      <c r="N41" s="142"/>
    </row>
    <row r="42" spans="1:16" ht="31.15" customHeight="1" x14ac:dyDescent="0.25">
      <c r="A42" s="296"/>
      <c r="B42" s="277" t="s">
        <v>151</v>
      </c>
      <c r="C42" s="143" t="s">
        <v>29</v>
      </c>
      <c r="D42" s="133" t="s">
        <v>62</v>
      </c>
      <c r="E42" s="146">
        <v>7855</v>
      </c>
      <c r="F42" s="144">
        <v>9505</v>
      </c>
      <c r="G42" s="133" t="s">
        <v>143</v>
      </c>
      <c r="H42" s="133" t="s">
        <v>144</v>
      </c>
      <c r="I42" s="133" t="s">
        <v>32</v>
      </c>
      <c r="J42" s="133" t="s">
        <v>88</v>
      </c>
      <c r="K42" s="102" t="s">
        <v>89</v>
      </c>
      <c r="L42" s="102" t="s">
        <v>26</v>
      </c>
      <c r="M42" s="102">
        <v>6</v>
      </c>
      <c r="N42" s="142"/>
    </row>
    <row r="43" spans="1:16" ht="89.25" customHeight="1" x14ac:dyDescent="0.25">
      <c r="A43" s="292">
        <v>14</v>
      </c>
      <c r="B43" s="272" t="s">
        <v>152</v>
      </c>
      <c r="C43" s="49" t="s">
        <v>29</v>
      </c>
      <c r="D43" s="53" t="s">
        <v>48</v>
      </c>
      <c r="E43" s="65">
        <v>120200</v>
      </c>
      <c r="F43" s="57"/>
      <c r="G43" s="109" t="s">
        <v>153</v>
      </c>
      <c r="H43" s="50" t="s">
        <v>154</v>
      </c>
      <c r="I43" s="49" t="s">
        <v>32</v>
      </c>
      <c r="J43" s="50" t="s">
        <v>155</v>
      </c>
      <c r="K43" s="55" t="s">
        <v>156</v>
      </c>
      <c r="L43" s="53" t="s">
        <v>26</v>
      </c>
      <c r="M43" s="53">
        <v>24</v>
      </c>
      <c r="N43" s="55" t="s">
        <v>800</v>
      </c>
    </row>
    <row r="44" spans="1:16" ht="152.44999999999999" customHeight="1" x14ac:dyDescent="0.25">
      <c r="A44" s="292"/>
      <c r="B44" s="270" t="s">
        <v>157</v>
      </c>
      <c r="C44" s="130" t="s">
        <v>29</v>
      </c>
      <c r="D44" s="102" t="s">
        <v>48</v>
      </c>
      <c r="E44" s="103">
        <v>16200</v>
      </c>
      <c r="F44" s="103">
        <v>9120</v>
      </c>
      <c r="G44" s="367" t="s">
        <v>158</v>
      </c>
      <c r="H44" s="101" t="s">
        <v>154</v>
      </c>
      <c r="I44" s="101" t="s">
        <v>32</v>
      </c>
      <c r="J44" s="101" t="s">
        <v>50</v>
      </c>
      <c r="K44" s="101" t="s">
        <v>71</v>
      </c>
      <c r="L44" s="101" t="s">
        <v>26</v>
      </c>
      <c r="M44" s="101">
        <v>24</v>
      </c>
      <c r="N44" s="53"/>
    </row>
    <row r="45" spans="1:16" ht="54.75" customHeight="1" x14ac:dyDescent="0.25">
      <c r="A45" s="292"/>
      <c r="B45" s="270" t="s">
        <v>159</v>
      </c>
      <c r="C45" s="101" t="s">
        <v>100</v>
      </c>
      <c r="D45" s="131" t="s">
        <v>48</v>
      </c>
      <c r="E45" s="103">
        <v>30000</v>
      </c>
      <c r="F45" s="103">
        <f>4000+660</f>
        <v>4660</v>
      </c>
      <c r="G45" s="101" t="s">
        <v>160</v>
      </c>
      <c r="H45" s="101" t="s">
        <v>154</v>
      </c>
      <c r="I45" s="101" t="s">
        <v>32</v>
      </c>
      <c r="J45" s="101" t="s">
        <v>73</v>
      </c>
      <c r="K45" s="101" t="s">
        <v>74</v>
      </c>
      <c r="L45" s="101" t="s">
        <v>26</v>
      </c>
      <c r="M45" s="101">
        <v>24</v>
      </c>
      <c r="N45" s="53"/>
    </row>
    <row r="46" spans="1:16" ht="114" customHeight="1" x14ac:dyDescent="0.25">
      <c r="A46" s="292"/>
      <c r="B46" s="270" t="s">
        <v>161</v>
      </c>
      <c r="C46" s="101" t="s">
        <v>100</v>
      </c>
      <c r="D46" s="102" t="s">
        <v>48</v>
      </c>
      <c r="E46" s="103">
        <v>7000</v>
      </c>
      <c r="F46" s="103">
        <f>9600+600</f>
        <v>10200</v>
      </c>
      <c r="G46" s="101" t="s">
        <v>153</v>
      </c>
      <c r="H46" s="101" t="s">
        <v>154</v>
      </c>
      <c r="I46" s="101" t="s">
        <v>32</v>
      </c>
      <c r="J46" s="101" t="s">
        <v>77</v>
      </c>
      <c r="K46" s="101" t="s">
        <v>78</v>
      </c>
      <c r="L46" s="101" t="s">
        <v>26</v>
      </c>
      <c r="M46" s="101">
        <v>24</v>
      </c>
      <c r="N46" s="53"/>
    </row>
    <row r="47" spans="1:16" ht="102.6" customHeight="1" x14ac:dyDescent="0.25">
      <c r="A47" s="292"/>
      <c r="B47" s="279" t="s">
        <v>162</v>
      </c>
      <c r="C47" s="130" t="s">
        <v>29</v>
      </c>
      <c r="D47" s="102" t="s">
        <v>101</v>
      </c>
      <c r="E47" s="132">
        <v>8000</v>
      </c>
      <c r="F47" s="132">
        <v>1560</v>
      </c>
      <c r="G47" s="100" t="s">
        <v>163</v>
      </c>
      <c r="H47" s="100" t="s">
        <v>154</v>
      </c>
      <c r="I47" s="100" t="s">
        <v>32</v>
      </c>
      <c r="J47" s="100" t="s">
        <v>33</v>
      </c>
      <c r="K47" s="100" t="s">
        <v>133</v>
      </c>
      <c r="L47" s="100" t="s">
        <v>26</v>
      </c>
      <c r="M47" s="100">
        <v>24</v>
      </c>
      <c r="N47" s="90"/>
    </row>
    <row r="48" spans="1:16" ht="144.6" customHeight="1" x14ac:dyDescent="0.25">
      <c r="A48" s="292"/>
      <c r="B48" s="270" t="s">
        <v>164</v>
      </c>
      <c r="C48" s="101" t="s">
        <v>165</v>
      </c>
      <c r="D48" s="102" t="s">
        <v>48</v>
      </c>
      <c r="E48" s="103">
        <v>36000</v>
      </c>
      <c r="F48" s="103">
        <v>69156</v>
      </c>
      <c r="G48" s="101" t="s">
        <v>166</v>
      </c>
      <c r="H48" s="100" t="s">
        <v>154</v>
      </c>
      <c r="I48" s="101" t="s">
        <v>32</v>
      </c>
      <c r="J48" s="101" t="s">
        <v>82</v>
      </c>
      <c r="K48" s="101" t="s">
        <v>83</v>
      </c>
      <c r="L48" s="101" t="s">
        <v>26</v>
      </c>
      <c r="M48" s="101">
        <v>24</v>
      </c>
      <c r="N48" s="53"/>
    </row>
    <row r="49" spans="1:15" ht="93" customHeight="1" x14ac:dyDescent="0.25">
      <c r="A49" s="292"/>
      <c r="B49" s="280" t="s">
        <v>167</v>
      </c>
      <c r="C49" s="194" t="s">
        <v>100</v>
      </c>
      <c r="D49" s="194" t="s">
        <v>62</v>
      </c>
      <c r="E49" s="203">
        <v>14000</v>
      </c>
      <c r="F49" s="199">
        <v>11040</v>
      </c>
      <c r="G49" s="162" t="s">
        <v>168</v>
      </c>
      <c r="H49" s="195" t="s">
        <v>154</v>
      </c>
      <c r="I49" s="162" t="s">
        <v>32</v>
      </c>
      <c r="J49" s="162" t="s">
        <v>88</v>
      </c>
      <c r="K49" s="162" t="s">
        <v>89</v>
      </c>
      <c r="L49" s="162" t="s">
        <v>26</v>
      </c>
      <c r="M49" s="162">
        <v>24</v>
      </c>
      <c r="N49" s="69"/>
    </row>
    <row r="50" spans="1:15" ht="185.45" customHeight="1" x14ac:dyDescent="0.25">
      <c r="A50" s="264"/>
      <c r="B50" s="274" t="s">
        <v>169</v>
      </c>
      <c r="C50" s="110" t="s">
        <v>100</v>
      </c>
      <c r="D50" s="110" t="s">
        <v>44</v>
      </c>
      <c r="E50" s="110">
        <v>9000</v>
      </c>
      <c r="F50" s="110"/>
      <c r="G50" s="110" t="s">
        <v>170</v>
      </c>
      <c r="H50" s="110" t="s">
        <v>154</v>
      </c>
      <c r="I50" s="110" t="s">
        <v>32</v>
      </c>
      <c r="J50" s="110" t="s">
        <v>24</v>
      </c>
      <c r="K50" s="110" t="s">
        <v>171</v>
      </c>
      <c r="L50" s="110" t="s">
        <v>116</v>
      </c>
      <c r="M50" s="110">
        <v>12</v>
      </c>
      <c r="N50" s="110"/>
    </row>
    <row r="51" spans="1:15" ht="63.75" x14ac:dyDescent="0.25">
      <c r="A51" s="292">
        <v>15</v>
      </c>
      <c r="B51" s="281" t="s">
        <v>172</v>
      </c>
      <c r="C51" s="59" t="s">
        <v>29</v>
      </c>
      <c r="D51" s="89" t="s">
        <v>173</v>
      </c>
      <c r="E51" s="163">
        <v>38340</v>
      </c>
      <c r="F51" s="163"/>
      <c r="G51" s="158" t="s">
        <v>174</v>
      </c>
      <c r="H51" s="89" t="s">
        <v>175</v>
      </c>
      <c r="I51" s="89" t="s">
        <v>32</v>
      </c>
      <c r="J51" s="89" t="s">
        <v>176</v>
      </c>
      <c r="K51" s="63" t="s">
        <v>795</v>
      </c>
      <c r="L51" s="89" t="s">
        <v>26</v>
      </c>
      <c r="M51" s="89">
        <v>12</v>
      </c>
      <c r="N51" s="211"/>
      <c r="O51" s="369"/>
    </row>
    <row r="52" spans="1:15" ht="27" customHeight="1" x14ac:dyDescent="0.25">
      <c r="A52" s="292"/>
      <c r="B52" s="282" t="s">
        <v>177</v>
      </c>
      <c r="C52" s="134" t="s">
        <v>165</v>
      </c>
      <c r="D52" s="110" t="s">
        <v>62</v>
      </c>
      <c r="E52" s="135">
        <v>6000</v>
      </c>
      <c r="F52" s="135"/>
      <c r="G52" s="134" t="s">
        <v>178</v>
      </c>
      <c r="H52" s="134" t="s">
        <v>175</v>
      </c>
      <c r="I52" s="134" t="s">
        <v>32</v>
      </c>
      <c r="J52" s="134" t="s">
        <v>82</v>
      </c>
      <c r="K52" s="136" t="s">
        <v>83</v>
      </c>
      <c r="L52" s="136" t="s">
        <v>26</v>
      </c>
      <c r="M52" s="136">
        <v>12</v>
      </c>
      <c r="N52" s="56"/>
    </row>
    <row r="53" spans="1:15" s="40" customFormat="1" ht="42" customHeight="1" x14ac:dyDescent="0.25">
      <c r="A53" s="297"/>
      <c r="B53" s="283" t="s">
        <v>179</v>
      </c>
      <c r="C53" s="110" t="s">
        <v>100</v>
      </c>
      <c r="D53" s="79" t="s">
        <v>180</v>
      </c>
      <c r="E53" s="138">
        <v>2900</v>
      </c>
      <c r="F53" s="138"/>
      <c r="G53" s="79" t="s">
        <v>181</v>
      </c>
      <c r="H53" s="79" t="s">
        <v>175</v>
      </c>
      <c r="I53" s="79" t="s">
        <v>32</v>
      </c>
      <c r="J53" s="79" t="s">
        <v>77</v>
      </c>
      <c r="K53" s="79" t="s">
        <v>78</v>
      </c>
      <c r="L53" s="79" t="s">
        <v>26</v>
      </c>
      <c r="M53" s="79">
        <v>12</v>
      </c>
      <c r="N53" s="90" t="s">
        <v>134</v>
      </c>
    </row>
    <row r="54" spans="1:15" s="40" customFormat="1" ht="35.25" customHeight="1" x14ac:dyDescent="0.25">
      <c r="A54" s="297"/>
      <c r="B54" s="283" t="s">
        <v>182</v>
      </c>
      <c r="C54" s="110" t="s">
        <v>100</v>
      </c>
      <c r="D54" s="110" t="s">
        <v>62</v>
      </c>
      <c r="E54" s="111">
        <v>2160</v>
      </c>
      <c r="F54" s="138"/>
      <c r="G54" s="79" t="s">
        <v>181</v>
      </c>
      <c r="H54" s="79" t="s">
        <v>175</v>
      </c>
      <c r="I54" s="79" t="s">
        <v>32</v>
      </c>
      <c r="J54" s="79" t="s">
        <v>88</v>
      </c>
      <c r="K54" s="79" t="s">
        <v>89</v>
      </c>
      <c r="L54" s="79" t="s">
        <v>26</v>
      </c>
      <c r="M54" s="79">
        <v>12</v>
      </c>
      <c r="N54" s="325"/>
    </row>
    <row r="55" spans="1:15" s="40" customFormat="1" ht="25.5" customHeight="1" x14ac:dyDescent="0.25">
      <c r="A55" s="297"/>
      <c r="B55" s="283" t="s">
        <v>177</v>
      </c>
      <c r="C55" s="79" t="s">
        <v>29</v>
      </c>
      <c r="D55" s="79" t="s">
        <v>48</v>
      </c>
      <c r="E55" s="138">
        <v>15000</v>
      </c>
      <c r="F55" s="138"/>
      <c r="G55" s="79" t="s">
        <v>183</v>
      </c>
      <c r="H55" s="79" t="s">
        <v>175</v>
      </c>
      <c r="I55" s="79" t="s">
        <v>32</v>
      </c>
      <c r="J55" s="79" t="s">
        <v>73</v>
      </c>
      <c r="K55" s="79" t="s">
        <v>74</v>
      </c>
      <c r="L55" s="79" t="s">
        <v>26</v>
      </c>
      <c r="M55" s="79">
        <v>12</v>
      </c>
      <c r="N55" s="325"/>
    </row>
    <row r="56" spans="1:15" s="40" customFormat="1" ht="25.5" customHeight="1" x14ac:dyDescent="0.25">
      <c r="A56" s="297"/>
      <c r="B56" s="283" t="s">
        <v>184</v>
      </c>
      <c r="C56" s="79" t="s">
        <v>29</v>
      </c>
      <c r="D56" s="79" t="s">
        <v>48</v>
      </c>
      <c r="E56" s="138">
        <v>10000</v>
      </c>
      <c r="F56" s="138"/>
      <c r="G56" s="79" t="s">
        <v>185</v>
      </c>
      <c r="H56" s="79" t="s">
        <v>175</v>
      </c>
      <c r="I56" s="79" t="s">
        <v>32</v>
      </c>
      <c r="J56" s="79" t="s">
        <v>33</v>
      </c>
      <c r="K56" s="79" t="s">
        <v>133</v>
      </c>
      <c r="L56" s="79" t="s">
        <v>58</v>
      </c>
      <c r="M56" s="79">
        <v>12</v>
      </c>
      <c r="N56" s="325"/>
    </row>
    <row r="57" spans="1:15" ht="54.75" customHeight="1" x14ac:dyDescent="0.25">
      <c r="A57" s="294">
        <v>16</v>
      </c>
      <c r="B57" s="271" t="s">
        <v>186</v>
      </c>
      <c r="C57" s="55" t="s">
        <v>100</v>
      </c>
      <c r="D57" s="191" t="s">
        <v>48</v>
      </c>
      <c r="E57" s="67">
        <v>10816</v>
      </c>
      <c r="F57" s="67"/>
      <c r="G57" s="55" t="s">
        <v>187</v>
      </c>
      <c r="H57" s="55" t="s">
        <v>188</v>
      </c>
      <c r="I57" s="55" t="s">
        <v>93</v>
      </c>
      <c r="J57" s="55" t="s">
        <v>189</v>
      </c>
      <c r="K57" s="55" t="s">
        <v>190</v>
      </c>
      <c r="L57" s="55" t="s">
        <v>26</v>
      </c>
      <c r="M57" s="55">
        <v>12</v>
      </c>
      <c r="N57" s="365"/>
    </row>
    <row r="58" spans="1:15" ht="14.25" customHeight="1" x14ac:dyDescent="0.25">
      <c r="A58" s="4" t="s">
        <v>191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"/>
    </row>
    <row r="59" spans="1:15" ht="43.5" customHeight="1" x14ac:dyDescent="0.25">
      <c r="A59" s="292"/>
      <c r="B59" s="284" t="s">
        <v>192</v>
      </c>
      <c r="C59" s="101" t="s">
        <v>29</v>
      </c>
      <c r="D59" s="79" t="s">
        <v>48</v>
      </c>
      <c r="E59" s="138">
        <v>7200</v>
      </c>
      <c r="F59" s="138"/>
      <c r="G59" s="79" t="s">
        <v>187</v>
      </c>
      <c r="H59" s="79" t="s">
        <v>193</v>
      </c>
      <c r="I59" s="79" t="s">
        <v>93</v>
      </c>
      <c r="J59" s="79" t="s">
        <v>73</v>
      </c>
      <c r="K59" s="79" t="s">
        <v>194</v>
      </c>
      <c r="L59" s="79" t="s">
        <v>26</v>
      </c>
      <c r="M59" s="79">
        <v>12</v>
      </c>
      <c r="N59" s="325"/>
    </row>
    <row r="60" spans="1:15" ht="30.6" customHeight="1" x14ac:dyDescent="0.25">
      <c r="A60" s="292"/>
      <c r="B60" s="270" t="s">
        <v>195</v>
      </c>
      <c r="C60" s="101" t="s">
        <v>29</v>
      </c>
      <c r="D60" s="101" t="s">
        <v>48</v>
      </c>
      <c r="E60" s="192">
        <v>3616</v>
      </c>
      <c r="F60" s="192">
        <v>4376</v>
      </c>
      <c r="G60" s="110" t="s">
        <v>187</v>
      </c>
      <c r="H60" s="101" t="s">
        <v>196</v>
      </c>
      <c r="I60" s="101" t="s">
        <v>93</v>
      </c>
      <c r="J60" s="101" t="s">
        <v>33</v>
      </c>
      <c r="K60" s="193" t="s">
        <v>133</v>
      </c>
      <c r="L60" s="101" t="s">
        <v>26</v>
      </c>
      <c r="M60" s="79">
        <v>12</v>
      </c>
      <c r="N60" s="150"/>
    </row>
    <row r="61" spans="1:15" ht="30.6" customHeight="1" x14ac:dyDescent="0.25">
      <c r="A61" s="293">
        <v>17</v>
      </c>
      <c r="B61" s="271" t="s">
        <v>197</v>
      </c>
      <c r="C61" s="55" t="s">
        <v>29</v>
      </c>
      <c r="D61" s="55" t="s">
        <v>48</v>
      </c>
      <c r="E61" s="67">
        <v>12500</v>
      </c>
      <c r="F61" s="67"/>
      <c r="G61" s="55" t="s">
        <v>198</v>
      </c>
      <c r="H61" s="55" t="s">
        <v>199</v>
      </c>
      <c r="I61" s="55" t="s">
        <v>93</v>
      </c>
      <c r="J61" s="55" t="s">
        <v>200</v>
      </c>
      <c r="K61" s="55" t="s">
        <v>201</v>
      </c>
      <c r="L61" s="55" t="s">
        <v>26</v>
      </c>
      <c r="M61" s="55">
        <v>12</v>
      </c>
      <c r="N61" s="150"/>
    </row>
    <row r="62" spans="1:15" ht="30.6" customHeight="1" x14ac:dyDescent="0.25">
      <c r="A62" s="292"/>
      <c r="B62" s="301" t="s">
        <v>197</v>
      </c>
      <c r="C62" s="302" t="s">
        <v>29</v>
      </c>
      <c r="D62" s="302" t="s">
        <v>48</v>
      </c>
      <c r="E62" s="303">
        <v>3500</v>
      </c>
      <c r="F62" s="303"/>
      <c r="G62" s="302" t="s">
        <v>198</v>
      </c>
      <c r="H62" s="302" t="s">
        <v>199</v>
      </c>
      <c r="I62" s="302" t="s">
        <v>93</v>
      </c>
      <c r="J62" s="302" t="s">
        <v>73</v>
      </c>
      <c r="K62" s="302" t="s">
        <v>202</v>
      </c>
      <c r="L62" s="302" t="s">
        <v>26</v>
      </c>
      <c r="M62" s="302">
        <v>6</v>
      </c>
      <c r="N62" s="150"/>
    </row>
    <row r="63" spans="1:15" ht="30.6" customHeight="1" x14ac:dyDescent="0.25">
      <c r="A63" s="292"/>
      <c r="B63" s="301" t="s">
        <v>197</v>
      </c>
      <c r="C63" s="302" t="s">
        <v>29</v>
      </c>
      <c r="D63" s="302" t="s">
        <v>48</v>
      </c>
      <c r="E63" s="304">
        <v>9000</v>
      </c>
      <c r="F63" s="303"/>
      <c r="G63" s="302" t="s">
        <v>198</v>
      </c>
      <c r="H63" s="302" t="s">
        <v>199</v>
      </c>
      <c r="I63" s="302" t="s">
        <v>93</v>
      </c>
      <c r="J63" s="302" t="s">
        <v>82</v>
      </c>
      <c r="K63" s="302" t="s">
        <v>83</v>
      </c>
      <c r="L63" s="302" t="s">
        <v>26</v>
      </c>
      <c r="M63" s="302">
        <v>12</v>
      </c>
      <c r="N63" s="150"/>
    </row>
    <row r="64" spans="1:15" ht="51" x14ac:dyDescent="0.25">
      <c r="A64" s="292">
        <v>18</v>
      </c>
      <c r="B64" s="179" t="s">
        <v>203</v>
      </c>
      <c r="C64" s="53" t="s">
        <v>29</v>
      </c>
      <c r="D64" s="49" t="s">
        <v>204</v>
      </c>
      <c r="E64" s="77">
        <v>10470882</v>
      </c>
      <c r="F64" s="77">
        <v>16272113</v>
      </c>
      <c r="G64" s="49" t="s">
        <v>205</v>
      </c>
      <c r="H64" s="52" t="s">
        <v>206</v>
      </c>
      <c r="I64" s="53" t="s">
        <v>32</v>
      </c>
      <c r="J64" s="49" t="s">
        <v>33</v>
      </c>
      <c r="K64" s="53" t="s">
        <v>207</v>
      </c>
      <c r="L64" s="53" t="s">
        <v>58</v>
      </c>
      <c r="M64" s="53">
        <v>24</v>
      </c>
      <c r="N64" s="53" t="s">
        <v>69</v>
      </c>
    </row>
    <row r="65" spans="1:14" ht="75" customHeight="1" x14ac:dyDescent="0.25">
      <c r="A65" s="292">
        <v>19</v>
      </c>
      <c r="B65" s="269" t="s">
        <v>208</v>
      </c>
      <c r="C65" s="50" t="s">
        <v>107</v>
      </c>
      <c r="D65" s="55" t="s">
        <v>277</v>
      </c>
      <c r="E65" s="57">
        <v>23070</v>
      </c>
      <c r="F65" s="57"/>
      <c r="G65" s="50" t="s">
        <v>209</v>
      </c>
      <c r="H65" s="50" t="s">
        <v>210</v>
      </c>
      <c r="I65" s="50" t="s">
        <v>93</v>
      </c>
      <c r="J65" s="50" t="s">
        <v>211</v>
      </c>
      <c r="K65" s="53" t="s">
        <v>212</v>
      </c>
      <c r="L65" s="55" t="s">
        <v>26</v>
      </c>
      <c r="M65" s="55">
        <v>36</v>
      </c>
      <c r="N65" s="326"/>
    </row>
    <row r="66" spans="1:14" ht="25.9" customHeight="1" x14ac:dyDescent="0.25">
      <c r="A66" s="292"/>
      <c r="B66" s="285" t="s">
        <v>213</v>
      </c>
      <c r="C66" s="143" t="s">
        <v>107</v>
      </c>
      <c r="D66" s="101" t="s">
        <v>48</v>
      </c>
      <c r="E66" s="103">
        <v>12000</v>
      </c>
      <c r="F66" s="148">
        <v>4698</v>
      </c>
      <c r="G66" s="143" t="s">
        <v>209</v>
      </c>
      <c r="H66" s="143" t="s">
        <v>210</v>
      </c>
      <c r="I66" s="143" t="s">
        <v>93</v>
      </c>
      <c r="J66" s="143" t="s">
        <v>73</v>
      </c>
      <c r="K66" s="101" t="s">
        <v>194</v>
      </c>
      <c r="L66" s="101" t="s">
        <v>26</v>
      </c>
      <c r="M66" s="101">
        <v>36</v>
      </c>
      <c r="N66" s="49"/>
    </row>
    <row r="67" spans="1:14" ht="25.5" x14ac:dyDescent="0.25">
      <c r="A67" s="292"/>
      <c r="B67" s="279" t="s">
        <v>214</v>
      </c>
      <c r="C67" s="100" t="s">
        <v>107</v>
      </c>
      <c r="D67" s="100" t="s">
        <v>48</v>
      </c>
      <c r="E67" s="192">
        <v>2000</v>
      </c>
      <c r="F67" s="192">
        <v>1210</v>
      </c>
      <c r="G67" s="100" t="s">
        <v>209</v>
      </c>
      <c r="H67" s="100" t="s">
        <v>210</v>
      </c>
      <c r="I67" s="193" t="s">
        <v>93</v>
      </c>
      <c r="J67" s="193" t="s">
        <v>33</v>
      </c>
      <c r="K67" s="193" t="s">
        <v>133</v>
      </c>
      <c r="L67" s="100" t="s">
        <v>26</v>
      </c>
      <c r="M67" s="378">
        <v>24</v>
      </c>
      <c r="N67" s="90"/>
    </row>
    <row r="68" spans="1:14" ht="40.5" customHeight="1" x14ac:dyDescent="0.25">
      <c r="A68" s="292"/>
      <c r="B68" s="286" t="s">
        <v>215</v>
      </c>
      <c r="C68" s="100" t="s">
        <v>107</v>
      </c>
      <c r="D68" s="195" t="s">
        <v>62</v>
      </c>
      <c r="E68" s="196">
        <v>455</v>
      </c>
      <c r="F68" s="196">
        <v>550</v>
      </c>
      <c r="G68" s="197" t="s">
        <v>209</v>
      </c>
      <c r="H68" s="110" t="s">
        <v>210</v>
      </c>
      <c r="I68" s="110" t="s">
        <v>93</v>
      </c>
      <c r="J68" s="110" t="s">
        <v>77</v>
      </c>
      <c r="K68" s="197" t="s">
        <v>78</v>
      </c>
      <c r="L68" s="100" t="s">
        <v>26</v>
      </c>
      <c r="M68" s="194">
        <v>2</v>
      </c>
      <c r="N68" s="90"/>
    </row>
    <row r="69" spans="1:14" ht="27" customHeight="1" x14ac:dyDescent="0.25">
      <c r="A69" s="371"/>
      <c r="B69" s="280" t="s">
        <v>216</v>
      </c>
      <c r="C69" s="160" t="s">
        <v>107</v>
      </c>
      <c r="D69" s="162" t="s">
        <v>62</v>
      </c>
      <c r="E69" s="370">
        <v>3015</v>
      </c>
      <c r="F69" s="161">
        <v>3650</v>
      </c>
      <c r="G69" s="160" t="s">
        <v>209</v>
      </c>
      <c r="H69" s="160" t="s">
        <v>210</v>
      </c>
      <c r="I69" s="160" t="s">
        <v>93</v>
      </c>
      <c r="J69" s="160" t="s">
        <v>24</v>
      </c>
      <c r="K69" s="162" t="s">
        <v>131</v>
      </c>
      <c r="L69" s="162" t="s">
        <v>26</v>
      </c>
      <c r="M69" s="162">
        <v>2</v>
      </c>
      <c r="N69" s="61"/>
    </row>
    <row r="70" spans="1:14" ht="14.25" customHeight="1" x14ac:dyDescent="0.25">
      <c r="A70" s="410" t="s">
        <v>217</v>
      </c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  <c r="N70" s="410"/>
    </row>
    <row r="71" spans="1:14" ht="27" customHeight="1" x14ac:dyDescent="0.25">
      <c r="A71" s="372"/>
      <c r="B71" s="373" t="s">
        <v>218</v>
      </c>
      <c r="C71" s="374" t="s">
        <v>107</v>
      </c>
      <c r="D71" s="162" t="s">
        <v>62</v>
      </c>
      <c r="E71" s="379">
        <v>1600</v>
      </c>
      <c r="F71" s="375"/>
      <c r="G71" s="374" t="s">
        <v>209</v>
      </c>
      <c r="H71" s="374" t="s">
        <v>210</v>
      </c>
      <c r="I71" s="374" t="s">
        <v>93</v>
      </c>
      <c r="J71" s="374" t="s">
        <v>88</v>
      </c>
      <c r="K71" s="376" t="s">
        <v>89</v>
      </c>
      <c r="L71" s="376" t="s">
        <v>26</v>
      </c>
      <c r="M71" s="376">
        <v>24</v>
      </c>
      <c r="N71" s="126"/>
    </row>
    <row r="72" spans="1:14" ht="27" customHeight="1" x14ac:dyDescent="0.25">
      <c r="A72" s="292"/>
      <c r="B72" s="280" t="s">
        <v>219</v>
      </c>
      <c r="C72" s="160" t="s">
        <v>107</v>
      </c>
      <c r="D72" s="162" t="s">
        <v>62</v>
      </c>
      <c r="E72" s="199">
        <v>4000</v>
      </c>
      <c r="F72" s="161"/>
      <c r="G72" s="160" t="s">
        <v>209</v>
      </c>
      <c r="H72" s="160" t="s">
        <v>210</v>
      </c>
      <c r="I72" s="160" t="s">
        <v>93</v>
      </c>
      <c r="J72" s="160" t="s">
        <v>82</v>
      </c>
      <c r="K72" s="162" t="s">
        <v>83</v>
      </c>
      <c r="L72" s="162" t="s">
        <v>26</v>
      </c>
      <c r="M72" s="162">
        <v>2</v>
      </c>
      <c r="N72" s="61"/>
    </row>
    <row r="73" spans="1:14" ht="78.599999999999994" customHeight="1" x14ac:dyDescent="0.25">
      <c r="A73" s="294">
        <v>20</v>
      </c>
      <c r="B73" s="269" t="s">
        <v>220</v>
      </c>
      <c r="C73" s="50" t="s">
        <v>107</v>
      </c>
      <c r="D73" s="55" t="s">
        <v>801</v>
      </c>
      <c r="E73" s="57">
        <v>46693</v>
      </c>
      <c r="F73" s="57"/>
      <c r="G73" s="57" t="s">
        <v>221</v>
      </c>
      <c r="H73" s="50" t="s">
        <v>222</v>
      </c>
      <c r="I73" s="50" t="s">
        <v>32</v>
      </c>
      <c r="J73" s="50" t="s">
        <v>223</v>
      </c>
      <c r="K73" s="55" t="s">
        <v>224</v>
      </c>
      <c r="L73" s="55" t="s">
        <v>26</v>
      </c>
      <c r="M73" s="55">
        <v>12</v>
      </c>
      <c r="N73" s="53"/>
    </row>
    <row r="74" spans="1:14" ht="37.15" customHeight="1" x14ac:dyDescent="0.25">
      <c r="A74" s="292"/>
      <c r="B74" s="285" t="s">
        <v>225</v>
      </c>
      <c r="C74" s="143" t="s">
        <v>107</v>
      </c>
      <c r="D74" s="143" t="s">
        <v>48</v>
      </c>
      <c r="E74" s="103">
        <v>7200</v>
      </c>
      <c r="F74" s="103">
        <v>8600</v>
      </c>
      <c r="G74" s="101" t="s">
        <v>226</v>
      </c>
      <c r="H74" s="147" t="s">
        <v>227</v>
      </c>
      <c r="I74" s="143" t="s">
        <v>56</v>
      </c>
      <c r="J74" s="143" t="s">
        <v>73</v>
      </c>
      <c r="K74" s="101" t="s">
        <v>194</v>
      </c>
      <c r="L74" s="101" t="s">
        <v>26</v>
      </c>
      <c r="M74" s="101">
        <v>6</v>
      </c>
      <c r="N74" s="53"/>
    </row>
    <row r="75" spans="1:14" ht="37.15" customHeight="1" x14ac:dyDescent="0.25">
      <c r="A75" s="292"/>
      <c r="B75" s="285" t="s">
        <v>228</v>
      </c>
      <c r="C75" s="143" t="s">
        <v>107</v>
      </c>
      <c r="D75" s="143" t="s">
        <v>48</v>
      </c>
      <c r="E75" s="103">
        <v>8000</v>
      </c>
      <c r="F75" s="103">
        <v>18988</v>
      </c>
      <c r="G75" s="143" t="s">
        <v>229</v>
      </c>
      <c r="H75" s="153" t="s">
        <v>230</v>
      </c>
      <c r="I75" s="143" t="s">
        <v>56</v>
      </c>
      <c r="J75" s="143" t="s">
        <v>82</v>
      </c>
      <c r="K75" s="101" t="s">
        <v>231</v>
      </c>
      <c r="L75" s="101" t="s">
        <v>26</v>
      </c>
      <c r="M75" s="101">
        <v>12</v>
      </c>
      <c r="N75" s="53"/>
    </row>
    <row r="76" spans="1:14" ht="37.15" customHeight="1" x14ac:dyDescent="0.25">
      <c r="A76" s="292"/>
      <c r="B76" s="285" t="s">
        <v>232</v>
      </c>
      <c r="C76" s="143" t="s">
        <v>107</v>
      </c>
      <c r="D76" s="143" t="s">
        <v>48</v>
      </c>
      <c r="E76" s="103">
        <v>5000</v>
      </c>
      <c r="F76" s="103"/>
      <c r="G76" s="147" t="s">
        <v>233</v>
      </c>
      <c r="H76" s="147" t="s">
        <v>234</v>
      </c>
      <c r="I76" s="143" t="s">
        <v>56</v>
      </c>
      <c r="J76" s="143" t="s">
        <v>82</v>
      </c>
      <c r="K76" s="101" t="s">
        <v>231</v>
      </c>
      <c r="L76" s="101" t="s">
        <v>26</v>
      </c>
      <c r="M76" s="101">
        <v>12</v>
      </c>
      <c r="N76" s="53"/>
    </row>
    <row r="77" spans="1:14" ht="37.15" customHeight="1" x14ac:dyDescent="0.25">
      <c r="A77" s="292"/>
      <c r="B77" s="285" t="s">
        <v>235</v>
      </c>
      <c r="C77" s="143" t="s">
        <v>107</v>
      </c>
      <c r="D77" s="143" t="s">
        <v>48</v>
      </c>
      <c r="E77" s="103">
        <v>2000</v>
      </c>
      <c r="F77" s="103"/>
      <c r="G77" s="147" t="s">
        <v>236</v>
      </c>
      <c r="H77" s="147" t="s">
        <v>237</v>
      </c>
      <c r="I77" s="143" t="s">
        <v>56</v>
      </c>
      <c r="J77" s="143" t="s">
        <v>82</v>
      </c>
      <c r="K77" s="101" t="s">
        <v>231</v>
      </c>
      <c r="L77" s="101" t="s">
        <v>26</v>
      </c>
      <c r="M77" s="101">
        <v>12</v>
      </c>
      <c r="N77" s="53"/>
    </row>
    <row r="78" spans="1:14" ht="39" customHeight="1" x14ac:dyDescent="0.25">
      <c r="A78" s="292"/>
      <c r="B78" s="284" t="s">
        <v>238</v>
      </c>
      <c r="C78" s="143" t="s">
        <v>107</v>
      </c>
      <c r="D78" s="101" t="s">
        <v>48</v>
      </c>
      <c r="E78" s="103">
        <v>3113</v>
      </c>
      <c r="F78" s="103">
        <v>3113</v>
      </c>
      <c r="G78" s="101" t="s">
        <v>229</v>
      </c>
      <c r="H78" s="147" t="s">
        <v>230</v>
      </c>
      <c r="I78" s="101" t="s">
        <v>56</v>
      </c>
      <c r="J78" s="101" t="s">
        <v>77</v>
      </c>
      <c r="K78" s="101" t="s">
        <v>239</v>
      </c>
      <c r="L78" s="101" t="s">
        <v>26</v>
      </c>
      <c r="M78" s="101">
        <v>6</v>
      </c>
      <c r="N78" s="149"/>
    </row>
    <row r="79" spans="1:14" ht="44.65" customHeight="1" x14ac:dyDescent="0.25">
      <c r="A79" s="292"/>
      <c r="B79" s="284" t="s">
        <v>240</v>
      </c>
      <c r="C79" s="101" t="s">
        <v>107</v>
      </c>
      <c r="D79" s="101" t="s">
        <v>48</v>
      </c>
      <c r="E79" s="103">
        <v>3090</v>
      </c>
      <c r="F79" s="103">
        <v>3090</v>
      </c>
      <c r="G79" s="101" t="s">
        <v>241</v>
      </c>
      <c r="H79" s="101" t="s">
        <v>242</v>
      </c>
      <c r="I79" s="101" t="s">
        <v>32</v>
      </c>
      <c r="J79" s="101" t="s">
        <v>77</v>
      </c>
      <c r="K79" s="101" t="s">
        <v>239</v>
      </c>
      <c r="L79" s="101" t="s">
        <v>26</v>
      </c>
      <c r="M79" s="101">
        <v>6</v>
      </c>
      <c r="N79" s="90"/>
    </row>
    <row r="80" spans="1:14" ht="36.6" customHeight="1" x14ac:dyDescent="0.25">
      <c r="A80" s="294"/>
      <c r="B80" s="270" t="s">
        <v>243</v>
      </c>
      <c r="C80" s="112" t="s">
        <v>47</v>
      </c>
      <c r="D80" s="112" t="s">
        <v>48</v>
      </c>
      <c r="E80" s="172">
        <v>10790</v>
      </c>
      <c r="F80" s="148">
        <f>10660+2400</f>
        <v>13060</v>
      </c>
      <c r="G80" s="143" t="s">
        <v>244</v>
      </c>
      <c r="H80" s="143" t="s">
        <v>245</v>
      </c>
      <c r="I80" s="143" t="s">
        <v>32</v>
      </c>
      <c r="J80" s="143" t="s">
        <v>88</v>
      </c>
      <c r="K80" s="101" t="s">
        <v>89</v>
      </c>
      <c r="L80" s="101" t="s">
        <v>26</v>
      </c>
      <c r="M80" s="101">
        <v>6</v>
      </c>
      <c r="N80" s="66"/>
    </row>
    <row r="81" spans="1:14" ht="36.6" customHeight="1" x14ac:dyDescent="0.25">
      <c r="A81" s="264"/>
      <c r="B81" s="274" t="s">
        <v>246</v>
      </c>
      <c r="C81" s="110" t="s">
        <v>47</v>
      </c>
      <c r="D81" s="110" t="s">
        <v>204</v>
      </c>
      <c r="E81" s="111">
        <v>7500</v>
      </c>
      <c r="F81" s="111">
        <v>3024</v>
      </c>
      <c r="G81" s="110" t="s">
        <v>247</v>
      </c>
      <c r="H81" s="200" t="s">
        <v>248</v>
      </c>
      <c r="I81" s="110" t="s">
        <v>56</v>
      </c>
      <c r="J81" s="110" t="s">
        <v>50</v>
      </c>
      <c r="K81" s="110" t="s">
        <v>51</v>
      </c>
      <c r="L81" s="110" t="s">
        <v>116</v>
      </c>
      <c r="M81" s="110">
        <v>36</v>
      </c>
      <c r="N81" s="201"/>
    </row>
    <row r="82" spans="1:14" s="39" customFormat="1" ht="25.5" x14ac:dyDescent="0.25">
      <c r="A82" s="298">
        <v>21</v>
      </c>
      <c r="B82" s="271" t="s">
        <v>249</v>
      </c>
      <c r="C82" s="49" t="s">
        <v>107</v>
      </c>
      <c r="D82" s="55" t="s">
        <v>204</v>
      </c>
      <c r="E82" s="67">
        <v>19600</v>
      </c>
      <c r="F82" s="67">
        <v>11144</v>
      </c>
      <c r="G82" s="50" t="s">
        <v>250</v>
      </c>
      <c r="H82" s="50" t="s">
        <v>251</v>
      </c>
      <c r="I82" s="50" t="s">
        <v>93</v>
      </c>
      <c r="J82" s="50" t="s">
        <v>82</v>
      </c>
      <c r="K82" s="55" t="s">
        <v>83</v>
      </c>
      <c r="L82" s="55" t="s">
        <v>116</v>
      </c>
      <c r="M82" s="55">
        <v>24</v>
      </c>
      <c r="N82" s="24"/>
    </row>
    <row r="83" spans="1:14" ht="59.45" customHeight="1" x14ac:dyDescent="0.25">
      <c r="A83" s="292">
        <v>22</v>
      </c>
      <c r="B83" s="179" t="s">
        <v>252</v>
      </c>
      <c r="C83" s="53" t="s">
        <v>107</v>
      </c>
      <c r="D83" s="53" t="s">
        <v>253</v>
      </c>
      <c r="E83" s="121">
        <v>55123</v>
      </c>
      <c r="F83" s="121"/>
      <c r="G83" s="53" t="s">
        <v>254</v>
      </c>
      <c r="H83" s="53" t="s">
        <v>255</v>
      </c>
      <c r="I83" s="53" t="s">
        <v>32</v>
      </c>
      <c r="J83" s="53" t="s">
        <v>33</v>
      </c>
      <c r="K83" s="53" t="s">
        <v>40</v>
      </c>
      <c r="L83" s="53" t="s">
        <v>26</v>
      </c>
      <c r="M83" s="53">
        <v>8</v>
      </c>
      <c r="N83" s="139"/>
    </row>
    <row r="84" spans="1:14" ht="99.75" customHeight="1" x14ac:dyDescent="0.25">
      <c r="A84" s="292">
        <v>23</v>
      </c>
      <c r="B84" s="179" t="s">
        <v>256</v>
      </c>
      <c r="C84" s="53" t="s">
        <v>107</v>
      </c>
      <c r="D84" s="53" t="s">
        <v>204</v>
      </c>
      <c r="E84" s="121">
        <v>15126</v>
      </c>
      <c r="F84" s="121"/>
      <c r="G84" s="53" t="s">
        <v>257</v>
      </c>
      <c r="H84" s="53" t="s">
        <v>258</v>
      </c>
      <c r="I84" s="53" t="s">
        <v>32</v>
      </c>
      <c r="J84" s="53" t="s">
        <v>33</v>
      </c>
      <c r="K84" s="53" t="s">
        <v>40</v>
      </c>
      <c r="L84" s="53" t="s">
        <v>26</v>
      </c>
      <c r="M84" s="53">
        <v>8</v>
      </c>
      <c r="N84" s="139"/>
    </row>
    <row r="85" spans="1:14" ht="118.9" customHeight="1" x14ac:dyDescent="0.25">
      <c r="A85" s="292">
        <v>24</v>
      </c>
      <c r="B85" s="273" t="s">
        <v>259</v>
      </c>
      <c r="C85" s="69" t="s">
        <v>107</v>
      </c>
      <c r="D85" s="69" t="s">
        <v>204</v>
      </c>
      <c r="E85" s="184" t="s">
        <v>260</v>
      </c>
      <c r="F85" s="184"/>
      <c r="G85" s="69" t="s">
        <v>261</v>
      </c>
      <c r="H85" s="69" t="s">
        <v>262</v>
      </c>
      <c r="I85" s="69" t="s">
        <v>32</v>
      </c>
      <c r="J85" s="69" t="s">
        <v>33</v>
      </c>
      <c r="K85" s="69" t="s">
        <v>40</v>
      </c>
      <c r="L85" s="69" t="s">
        <v>26</v>
      </c>
      <c r="M85" s="69">
        <v>8</v>
      </c>
      <c r="N85" s="185"/>
    </row>
    <row r="86" spans="1:14" ht="37.9" customHeight="1" x14ac:dyDescent="0.25">
      <c r="A86" s="292">
        <v>25</v>
      </c>
      <c r="B86" s="272" t="s">
        <v>263</v>
      </c>
      <c r="C86" s="53" t="s">
        <v>107</v>
      </c>
      <c r="D86" s="49" t="s">
        <v>48</v>
      </c>
      <c r="E86" s="121">
        <v>50000</v>
      </c>
      <c r="F86" s="121">
        <f>30000+32003</f>
        <v>62003</v>
      </c>
      <c r="G86" s="53" t="s">
        <v>264</v>
      </c>
      <c r="H86" s="53" t="s">
        <v>265</v>
      </c>
      <c r="I86" s="53" t="s">
        <v>56</v>
      </c>
      <c r="J86" s="53" t="s">
        <v>73</v>
      </c>
      <c r="K86" s="53" t="s">
        <v>74</v>
      </c>
      <c r="L86" s="53" t="s">
        <v>26</v>
      </c>
      <c r="M86" s="53">
        <v>12</v>
      </c>
      <c r="N86" s="52"/>
    </row>
    <row r="87" spans="1:14" s="39" customFormat="1" ht="38.25" x14ac:dyDescent="0.25">
      <c r="A87" s="298">
        <v>26</v>
      </c>
      <c r="B87" s="269" t="s">
        <v>266</v>
      </c>
      <c r="C87" s="49" t="s">
        <v>107</v>
      </c>
      <c r="D87" s="55" t="s">
        <v>48</v>
      </c>
      <c r="E87" s="67">
        <v>22887</v>
      </c>
      <c r="F87" s="67">
        <v>22886.5</v>
      </c>
      <c r="G87" s="55" t="s">
        <v>49</v>
      </c>
      <c r="H87" s="53" t="s">
        <v>22</v>
      </c>
      <c r="I87" s="55" t="s">
        <v>23</v>
      </c>
      <c r="J87" s="55" t="s">
        <v>267</v>
      </c>
      <c r="K87" s="55" t="s">
        <v>268</v>
      </c>
      <c r="L87" s="55" t="s">
        <v>26</v>
      </c>
      <c r="M87" s="55">
        <v>3</v>
      </c>
      <c r="N87" s="333"/>
    </row>
    <row r="88" spans="1:14" ht="25.5" x14ac:dyDescent="0.25">
      <c r="A88" s="294">
        <v>27</v>
      </c>
      <c r="B88" s="281" t="s">
        <v>269</v>
      </c>
      <c r="C88" s="87" t="s">
        <v>107</v>
      </c>
      <c r="D88" s="63" t="s">
        <v>48</v>
      </c>
      <c r="E88" s="163">
        <v>68500</v>
      </c>
      <c r="F88" s="163"/>
      <c r="G88" s="89" t="s">
        <v>270</v>
      </c>
      <c r="H88" s="89" t="s">
        <v>269</v>
      </c>
      <c r="I88" s="89" t="s">
        <v>32</v>
      </c>
      <c r="J88" s="89" t="s">
        <v>271</v>
      </c>
      <c r="K88" s="89" t="s">
        <v>272</v>
      </c>
      <c r="L88" s="89" t="s">
        <v>26</v>
      </c>
      <c r="M88" s="89">
        <v>6</v>
      </c>
      <c r="N88" s="59"/>
    </row>
    <row r="89" spans="1:14" s="40" customFormat="1" ht="22.9" customHeight="1" x14ac:dyDescent="0.25">
      <c r="A89" s="297"/>
      <c r="B89" s="283" t="s">
        <v>273</v>
      </c>
      <c r="C89" s="79" t="s">
        <v>47</v>
      </c>
      <c r="D89" s="79" t="s">
        <v>48</v>
      </c>
      <c r="E89" s="138">
        <v>18500</v>
      </c>
      <c r="F89" s="138">
        <v>22000</v>
      </c>
      <c r="G89" s="79" t="s">
        <v>143</v>
      </c>
      <c r="H89" s="79" t="s">
        <v>269</v>
      </c>
      <c r="I89" s="79" t="s">
        <v>32</v>
      </c>
      <c r="J89" s="79" t="s">
        <v>73</v>
      </c>
      <c r="K89" s="79" t="s">
        <v>74</v>
      </c>
      <c r="L89" s="79" t="s">
        <v>26</v>
      </c>
      <c r="M89" s="79">
        <v>6</v>
      </c>
      <c r="N89" s="137"/>
    </row>
    <row r="90" spans="1:14" s="40" customFormat="1" ht="20.45" customHeight="1" x14ac:dyDescent="0.25">
      <c r="A90" s="297"/>
      <c r="B90" s="283" t="s">
        <v>274</v>
      </c>
      <c r="C90" s="79" t="s">
        <v>107</v>
      </c>
      <c r="D90" s="79" t="s">
        <v>48</v>
      </c>
      <c r="E90" s="138">
        <v>50000</v>
      </c>
      <c r="F90" s="138">
        <v>62468</v>
      </c>
      <c r="G90" s="79" t="s">
        <v>275</v>
      </c>
      <c r="H90" s="79" t="s">
        <v>269</v>
      </c>
      <c r="I90" s="79" t="s">
        <v>32</v>
      </c>
      <c r="J90" s="79" t="s">
        <v>82</v>
      </c>
      <c r="K90" s="136" t="s">
        <v>83</v>
      </c>
      <c r="L90" s="79" t="s">
        <v>26</v>
      </c>
      <c r="M90" s="79">
        <v>6</v>
      </c>
      <c r="N90" s="137"/>
    </row>
    <row r="91" spans="1:14" ht="42.6" customHeight="1" x14ac:dyDescent="0.25">
      <c r="A91" s="298">
        <v>28</v>
      </c>
      <c r="B91" s="271" t="s">
        <v>276</v>
      </c>
      <c r="C91" s="71" t="s">
        <v>107</v>
      </c>
      <c r="D91" s="71" t="s">
        <v>277</v>
      </c>
      <c r="E91" s="51">
        <v>18980</v>
      </c>
      <c r="F91" s="51"/>
      <c r="G91" s="71" t="s">
        <v>278</v>
      </c>
      <c r="H91" s="52" t="s">
        <v>279</v>
      </c>
      <c r="I91" s="71" t="s">
        <v>32</v>
      </c>
      <c r="J91" s="71" t="s">
        <v>280</v>
      </c>
      <c r="K91" s="52" t="s">
        <v>281</v>
      </c>
      <c r="L91" s="52" t="s">
        <v>26</v>
      </c>
      <c r="M91" s="52">
        <v>12</v>
      </c>
      <c r="N91" s="171"/>
    </row>
    <row r="92" spans="1:14" s="41" customFormat="1" ht="36" customHeight="1" x14ac:dyDescent="0.25">
      <c r="A92" s="295"/>
      <c r="B92" s="275" t="s">
        <v>282</v>
      </c>
      <c r="C92" s="112" t="s">
        <v>107</v>
      </c>
      <c r="D92" s="151" t="s">
        <v>62</v>
      </c>
      <c r="E92" s="111">
        <v>2480</v>
      </c>
      <c r="F92" s="111">
        <v>3000</v>
      </c>
      <c r="G92" s="112" t="s">
        <v>278</v>
      </c>
      <c r="H92" s="110" t="s">
        <v>279</v>
      </c>
      <c r="I92" s="110" t="s">
        <v>32</v>
      </c>
      <c r="J92" s="110" t="s">
        <v>77</v>
      </c>
      <c r="K92" s="110" t="s">
        <v>239</v>
      </c>
      <c r="L92" s="110" t="s">
        <v>26</v>
      </c>
      <c r="M92" s="110">
        <v>6</v>
      </c>
      <c r="N92" s="141"/>
    </row>
    <row r="93" spans="1:14" s="41" customFormat="1" ht="36" customHeight="1" x14ac:dyDescent="0.25">
      <c r="A93" s="295"/>
      <c r="B93" s="275" t="s">
        <v>283</v>
      </c>
      <c r="C93" s="112" t="s">
        <v>107</v>
      </c>
      <c r="D93" s="151" t="s">
        <v>48</v>
      </c>
      <c r="E93" s="103">
        <v>5500</v>
      </c>
      <c r="F93" s="103">
        <v>6601</v>
      </c>
      <c r="G93" s="112" t="s">
        <v>278</v>
      </c>
      <c r="H93" s="110" t="s">
        <v>279</v>
      </c>
      <c r="I93" s="110" t="s">
        <v>32</v>
      </c>
      <c r="J93" s="143" t="s">
        <v>82</v>
      </c>
      <c r="K93" s="101" t="s">
        <v>231</v>
      </c>
      <c r="L93" s="110" t="s">
        <v>26</v>
      </c>
      <c r="M93" s="110">
        <v>12</v>
      </c>
      <c r="N93" s="140"/>
    </row>
    <row r="94" spans="1:14" s="41" customFormat="1" ht="36" customHeight="1" x14ac:dyDescent="0.25">
      <c r="A94" s="295"/>
      <c r="B94" s="275" t="s">
        <v>284</v>
      </c>
      <c r="C94" s="112" t="s">
        <v>107</v>
      </c>
      <c r="D94" s="112" t="s">
        <v>48</v>
      </c>
      <c r="E94" s="111">
        <v>11000</v>
      </c>
      <c r="F94" s="111">
        <v>13300</v>
      </c>
      <c r="G94" s="112" t="s">
        <v>278</v>
      </c>
      <c r="H94" s="112" t="s">
        <v>279</v>
      </c>
      <c r="I94" s="112" t="s">
        <v>32</v>
      </c>
      <c r="J94" s="112" t="s">
        <v>73</v>
      </c>
      <c r="K94" s="110" t="s">
        <v>194</v>
      </c>
      <c r="L94" s="110" t="s">
        <v>26</v>
      </c>
      <c r="M94" s="110">
        <v>6</v>
      </c>
      <c r="N94" s="140"/>
    </row>
    <row r="95" spans="1:14" s="39" customFormat="1" ht="25.5" x14ac:dyDescent="0.25">
      <c r="A95" s="293">
        <v>29</v>
      </c>
      <c r="B95" s="271" t="s">
        <v>285</v>
      </c>
      <c r="C95" s="80" t="s">
        <v>76</v>
      </c>
      <c r="D95" s="327" t="s">
        <v>62</v>
      </c>
      <c r="E95" s="67">
        <v>12500</v>
      </c>
      <c r="F95" s="67">
        <v>15000</v>
      </c>
      <c r="G95" s="55" t="s">
        <v>286</v>
      </c>
      <c r="H95" s="55" t="s">
        <v>287</v>
      </c>
      <c r="I95" s="55" t="s">
        <v>32</v>
      </c>
      <c r="J95" s="55" t="s">
        <v>73</v>
      </c>
      <c r="K95" s="55" t="s">
        <v>74</v>
      </c>
      <c r="L95" s="55" t="s">
        <v>26</v>
      </c>
      <c r="M95" s="55">
        <v>6</v>
      </c>
      <c r="N95" s="55" t="s">
        <v>802</v>
      </c>
    </row>
    <row r="96" spans="1:14" s="39" customFormat="1" ht="35.25" customHeight="1" x14ac:dyDescent="0.25">
      <c r="A96" s="292">
        <v>30</v>
      </c>
      <c r="B96" s="269" t="s">
        <v>288</v>
      </c>
      <c r="C96" s="49" t="s">
        <v>107</v>
      </c>
      <c r="D96" s="52" t="s">
        <v>62</v>
      </c>
      <c r="E96" s="57">
        <v>14000</v>
      </c>
      <c r="F96" s="57">
        <v>15200</v>
      </c>
      <c r="G96" s="50" t="s">
        <v>289</v>
      </c>
      <c r="H96" s="50" t="s">
        <v>290</v>
      </c>
      <c r="I96" s="50" t="s">
        <v>93</v>
      </c>
      <c r="J96" s="50" t="s">
        <v>82</v>
      </c>
      <c r="K96" s="55" t="s">
        <v>83</v>
      </c>
      <c r="L96" s="55" t="s">
        <v>26</v>
      </c>
      <c r="M96" s="55">
        <v>3</v>
      </c>
      <c r="N96" s="50"/>
    </row>
    <row r="97" spans="1:16" s="39" customFormat="1" ht="35.25" customHeight="1" x14ac:dyDescent="0.25">
      <c r="A97" s="292">
        <v>31</v>
      </c>
      <c r="B97" s="269" t="s">
        <v>291</v>
      </c>
      <c r="C97" s="49" t="s">
        <v>292</v>
      </c>
      <c r="D97" s="52" t="s">
        <v>62</v>
      </c>
      <c r="E97" s="57">
        <v>20000</v>
      </c>
      <c r="F97" s="57">
        <v>20000</v>
      </c>
      <c r="G97" s="50" t="s">
        <v>293</v>
      </c>
      <c r="H97" s="50" t="s">
        <v>294</v>
      </c>
      <c r="I97" s="50" t="s">
        <v>93</v>
      </c>
      <c r="J97" s="50" t="s">
        <v>82</v>
      </c>
      <c r="K97" s="55" t="s">
        <v>83</v>
      </c>
      <c r="L97" s="55" t="s">
        <v>26</v>
      </c>
      <c r="M97" s="55">
        <v>3</v>
      </c>
      <c r="N97" s="50"/>
    </row>
    <row r="98" spans="1:16" s="39" customFormat="1" ht="35.25" customHeight="1" x14ac:dyDescent="0.25">
      <c r="A98" s="292" t="s">
        <v>295</v>
      </c>
      <c r="B98" s="271" t="s">
        <v>296</v>
      </c>
      <c r="C98" s="53" t="s">
        <v>107</v>
      </c>
      <c r="D98" s="52" t="s">
        <v>48</v>
      </c>
      <c r="E98" s="67">
        <v>2318038</v>
      </c>
      <c r="F98" s="67"/>
      <c r="G98" s="55" t="s">
        <v>205</v>
      </c>
      <c r="H98" s="52" t="s">
        <v>206</v>
      </c>
      <c r="I98" s="55" t="s">
        <v>32</v>
      </c>
      <c r="J98" s="55" t="s">
        <v>33</v>
      </c>
      <c r="K98" s="55" t="s">
        <v>297</v>
      </c>
      <c r="L98" s="55" t="s">
        <v>26</v>
      </c>
      <c r="M98" s="55">
        <v>24</v>
      </c>
      <c r="N98" s="55" t="s">
        <v>69</v>
      </c>
    </row>
    <row r="99" spans="1:16" s="39" customFormat="1" ht="38.25" x14ac:dyDescent="0.25">
      <c r="A99" s="299">
        <v>32</v>
      </c>
      <c r="B99" s="271" t="s">
        <v>298</v>
      </c>
      <c r="C99" s="53" t="s">
        <v>299</v>
      </c>
      <c r="D99" s="55" t="s">
        <v>253</v>
      </c>
      <c r="E99" s="67" t="s">
        <v>300</v>
      </c>
      <c r="F99" s="67">
        <v>499320</v>
      </c>
      <c r="G99" s="55" t="s">
        <v>301</v>
      </c>
      <c r="H99" s="52" t="s">
        <v>302</v>
      </c>
      <c r="I99" s="55" t="s">
        <v>32</v>
      </c>
      <c r="J99" s="55" t="s">
        <v>33</v>
      </c>
      <c r="K99" s="53" t="s">
        <v>303</v>
      </c>
      <c r="L99" s="55" t="s">
        <v>26</v>
      </c>
      <c r="M99" s="55">
        <v>24</v>
      </c>
      <c r="N99" s="50" t="s">
        <v>69</v>
      </c>
    </row>
    <row r="100" spans="1:16" s="39" customFormat="1" ht="25.5" x14ac:dyDescent="0.25">
      <c r="A100" s="298">
        <v>33</v>
      </c>
      <c r="B100" s="269" t="s">
        <v>304</v>
      </c>
      <c r="C100" s="49" t="s">
        <v>299</v>
      </c>
      <c r="D100" s="50" t="s">
        <v>253</v>
      </c>
      <c r="E100" s="67">
        <v>43296213.859999999</v>
      </c>
      <c r="F100" s="67"/>
      <c r="G100" s="50" t="s">
        <v>205</v>
      </c>
      <c r="H100" s="52" t="s">
        <v>206</v>
      </c>
      <c r="I100" s="50" t="s">
        <v>32</v>
      </c>
      <c r="J100" s="50" t="s">
        <v>33</v>
      </c>
      <c r="K100" s="53" t="s">
        <v>303</v>
      </c>
      <c r="L100" s="55" t="s">
        <v>58</v>
      </c>
      <c r="M100" s="55">
        <v>12</v>
      </c>
      <c r="N100" s="50" t="s">
        <v>69</v>
      </c>
    </row>
    <row r="101" spans="1:16" s="39" customFormat="1" x14ac:dyDescent="0.25">
      <c r="A101" s="408" t="s">
        <v>305</v>
      </c>
      <c r="B101" s="409"/>
      <c r="C101" s="409"/>
      <c r="D101" s="409"/>
      <c r="E101" s="409"/>
      <c r="F101" s="409"/>
      <c r="G101" s="409"/>
      <c r="H101" s="409"/>
      <c r="I101" s="409"/>
      <c r="J101" s="409"/>
      <c r="K101" s="409"/>
      <c r="L101" s="409"/>
      <c r="M101" s="409"/>
      <c r="N101" s="409"/>
    </row>
    <row r="102" spans="1:16" ht="25.5" x14ac:dyDescent="0.25">
      <c r="A102" s="360">
        <v>35</v>
      </c>
      <c r="B102" s="289" t="s">
        <v>306</v>
      </c>
      <c r="C102" s="126" t="s">
        <v>307</v>
      </c>
      <c r="D102" s="126" t="s">
        <v>308</v>
      </c>
      <c r="E102" s="258">
        <v>424038</v>
      </c>
      <c r="F102" s="355">
        <v>215800</v>
      </c>
      <c r="G102" s="342" t="s">
        <v>49</v>
      </c>
      <c r="H102" s="126" t="s">
        <v>22</v>
      </c>
      <c r="I102" s="84" t="s">
        <v>23</v>
      </c>
      <c r="J102" s="262" t="s">
        <v>88</v>
      </c>
      <c r="K102" s="84" t="s">
        <v>89</v>
      </c>
      <c r="L102" s="84" t="s">
        <v>26</v>
      </c>
      <c r="M102" s="84">
        <v>24</v>
      </c>
      <c r="N102" s="59" t="s">
        <v>69</v>
      </c>
    </row>
    <row r="103" spans="1:16" ht="25.5" x14ac:dyDescent="0.25">
      <c r="A103" s="294">
        <v>36</v>
      </c>
      <c r="B103" s="287" t="s">
        <v>309</v>
      </c>
      <c r="C103" s="61" t="s">
        <v>307</v>
      </c>
      <c r="D103" s="61" t="s">
        <v>310</v>
      </c>
      <c r="E103" s="177">
        <v>31265</v>
      </c>
      <c r="F103" s="82"/>
      <c r="G103" s="50" t="s">
        <v>311</v>
      </c>
      <c r="H103" s="52" t="s">
        <v>309</v>
      </c>
      <c r="I103" s="62" t="s">
        <v>93</v>
      </c>
      <c r="J103" s="60" t="s">
        <v>312</v>
      </c>
      <c r="K103" s="62" t="s">
        <v>313</v>
      </c>
      <c r="L103" s="55" t="s">
        <v>26</v>
      </c>
      <c r="M103" s="62">
        <v>36</v>
      </c>
      <c r="N103" s="60"/>
    </row>
    <row r="104" spans="1:16" ht="25.5" x14ac:dyDescent="0.25">
      <c r="A104" s="300"/>
      <c r="B104" s="275" t="s">
        <v>314</v>
      </c>
      <c r="C104" s="112" t="s">
        <v>307</v>
      </c>
      <c r="D104" s="112" t="s">
        <v>310</v>
      </c>
      <c r="E104" s="172">
        <v>29970</v>
      </c>
      <c r="F104" s="172">
        <v>6896</v>
      </c>
      <c r="G104" s="112" t="s">
        <v>311</v>
      </c>
      <c r="H104" s="110" t="s">
        <v>309</v>
      </c>
      <c r="I104" s="110" t="s">
        <v>93</v>
      </c>
      <c r="J104" s="112" t="s">
        <v>24</v>
      </c>
      <c r="K104" s="110" t="s">
        <v>86</v>
      </c>
      <c r="L104" s="110" t="s">
        <v>26</v>
      </c>
      <c r="M104" s="110">
        <v>24</v>
      </c>
      <c r="N104" s="112"/>
    </row>
    <row r="105" spans="1:16" ht="35.25" customHeight="1" x14ac:dyDescent="0.25">
      <c r="A105" s="264"/>
      <c r="B105" s="274" t="s">
        <v>315</v>
      </c>
      <c r="C105" s="110" t="s">
        <v>292</v>
      </c>
      <c r="D105" s="190" t="s">
        <v>204</v>
      </c>
      <c r="E105" s="111">
        <v>1295</v>
      </c>
      <c r="F105" s="111">
        <f>1568+313</f>
        <v>1881</v>
      </c>
      <c r="G105" s="110" t="s">
        <v>311</v>
      </c>
      <c r="H105" s="110" t="s">
        <v>309</v>
      </c>
      <c r="I105" s="110" t="s">
        <v>93</v>
      </c>
      <c r="J105" s="110" t="s">
        <v>33</v>
      </c>
      <c r="K105" s="110" t="s">
        <v>133</v>
      </c>
      <c r="L105" s="110" t="s">
        <v>26</v>
      </c>
      <c r="M105" s="110">
        <v>36</v>
      </c>
      <c r="N105" s="90" t="s">
        <v>134</v>
      </c>
      <c r="O105" s="229"/>
      <c r="P105" s="230"/>
    </row>
    <row r="106" spans="1:16" ht="63.75" x14ac:dyDescent="0.25">
      <c r="A106" s="294">
        <v>37</v>
      </c>
      <c r="B106" s="268" t="s">
        <v>316</v>
      </c>
      <c r="C106" s="59" t="s">
        <v>307</v>
      </c>
      <c r="D106" s="87" t="s">
        <v>310</v>
      </c>
      <c r="E106" s="215">
        <v>238176</v>
      </c>
      <c r="F106" s="163" t="s">
        <v>122</v>
      </c>
      <c r="G106" s="89" t="s">
        <v>317</v>
      </c>
      <c r="H106" s="89" t="s">
        <v>318</v>
      </c>
      <c r="I106" s="89" t="s">
        <v>23</v>
      </c>
      <c r="J106" s="89" t="s">
        <v>50</v>
      </c>
      <c r="K106" s="63" t="s">
        <v>319</v>
      </c>
      <c r="L106" s="89" t="s">
        <v>26</v>
      </c>
      <c r="M106" s="89">
        <v>36</v>
      </c>
      <c r="N106" s="59"/>
    </row>
    <row r="107" spans="1:16" s="39" customFormat="1" ht="38.25" x14ac:dyDescent="0.25">
      <c r="A107" s="298">
        <v>38</v>
      </c>
      <c r="B107" s="271" t="s">
        <v>320</v>
      </c>
      <c r="C107" s="49" t="s">
        <v>307</v>
      </c>
      <c r="D107" s="50" t="s">
        <v>321</v>
      </c>
      <c r="E107" s="67">
        <v>3315726.64</v>
      </c>
      <c r="F107" s="67">
        <v>2231100</v>
      </c>
      <c r="G107" s="49" t="s">
        <v>205</v>
      </c>
      <c r="H107" s="52" t="s">
        <v>206</v>
      </c>
      <c r="I107" s="50" t="s">
        <v>32</v>
      </c>
      <c r="J107" s="50" t="s">
        <v>33</v>
      </c>
      <c r="K107" s="55" t="s">
        <v>297</v>
      </c>
      <c r="L107" s="55" t="s">
        <v>26</v>
      </c>
      <c r="M107" s="55" t="s">
        <v>322</v>
      </c>
      <c r="N107" s="50" t="s">
        <v>69</v>
      </c>
    </row>
    <row r="108" spans="1:16" s="39" customFormat="1" ht="26.45" customHeight="1" x14ac:dyDescent="0.25">
      <c r="A108" s="298">
        <v>39</v>
      </c>
      <c r="B108" s="271" t="s">
        <v>323</v>
      </c>
      <c r="C108" s="49" t="s">
        <v>307</v>
      </c>
      <c r="D108" s="50" t="s">
        <v>321</v>
      </c>
      <c r="E108" s="67">
        <v>2381530.7000000002</v>
      </c>
      <c r="F108" s="67">
        <v>1163445</v>
      </c>
      <c r="G108" s="49" t="s">
        <v>205</v>
      </c>
      <c r="H108" s="52" t="s">
        <v>206</v>
      </c>
      <c r="I108" s="50" t="s">
        <v>32</v>
      </c>
      <c r="J108" s="50" t="s">
        <v>33</v>
      </c>
      <c r="K108" s="55" t="s">
        <v>297</v>
      </c>
      <c r="L108" s="55" t="s">
        <v>26</v>
      </c>
      <c r="M108" s="55" t="s">
        <v>322</v>
      </c>
      <c r="N108" s="50" t="s">
        <v>69</v>
      </c>
    </row>
    <row r="109" spans="1:16" s="39" customFormat="1" ht="39.6" customHeight="1" x14ac:dyDescent="0.25">
      <c r="A109" s="298">
        <v>40</v>
      </c>
      <c r="B109" s="271" t="s">
        <v>324</v>
      </c>
      <c r="C109" s="49" t="s">
        <v>307</v>
      </c>
      <c r="D109" s="50" t="s">
        <v>321</v>
      </c>
      <c r="E109" s="67">
        <v>6299126.1400000006</v>
      </c>
      <c r="F109" s="67">
        <v>2989186</v>
      </c>
      <c r="G109" s="49" t="s">
        <v>205</v>
      </c>
      <c r="H109" s="52" t="s">
        <v>206</v>
      </c>
      <c r="I109" s="50" t="s">
        <v>32</v>
      </c>
      <c r="J109" s="50" t="s">
        <v>33</v>
      </c>
      <c r="K109" s="55" t="s">
        <v>297</v>
      </c>
      <c r="L109" s="55" t="s">
        <v>26</v>
      </c>
      <c r="M109" s="55" t="s">
        <v>322</v>
      </c>
      <c r="N109" s="50" t="s">
        <v>69</v>
      </c>
    </row>
    <row r="110" spans="1:16" ht="37.9" customHeight="1" x14ac:dyDescent="0.25">
      <c r="A110" s="298">
        <v>41</v>
      </c>
      <c r="B110" s="288" t="s">
        <v>325</v>
      </c>
      <c r="C110" s="37" t="s">
        <v>307</v>
      </c>
      <c r="D110" s="37" t="s">
        <v>321</v>
      </c>
      <c r="E110" s="218">
        <v>174000</v>
      </c>
      <c r="F110" s="74">
        <v>348265</v>
      </c>
      <c r="G110" s="37" t="s">
        <v>49</v>
      </c>
      <c r="H110" s="37" t="s">
        <v>22</v>
      </c>
      <c r="I110" s="23" t="s">
        <v>23</v>
      </c>
      <c r="J110" s="37" t="s">
        <v>50</v>
      </c>
      <c r="K110" s="23" t="s">
        <v>51</v>
      </c>
      <c r="L110" s="23" t="s">
        <v>26</v>
      </c>
      <c r="M110" s="23">
        <v>36</v>
      </c>
      <c r="N110" s="47"/>
    </row>
    <row r="111" spans="1:16" ht="51" x14ac:dyDescent="0.25">
      <c r="A111" s="294">
        <v>42</v>
      </c>
      <c r="B111" s="289" t="s">
        <v>326</v>
      </c>
      <c r="C111" s="259" t="s">
        <v>307</v>
      </c>
      <c r="D111" s="260" t="s">
        <v>327</v>
      </c>
      <c r="E111" s="261" t="s">
        <v>328</v>
      </c>
      <c r="F111" s="260" t="s">
        <v>328</v>
      </c>
      <c r="G111" s="173" t="s">
        <v>21</v>
      </c>
      <c r="H111" s="124" t="s">
        <v>22</v>
      </c>
      <c r="I111" s="260" t="s">
        <v>23</v>
      </c>
      <c r="J111" s="262" t="s">
        <v>33</v>
      </c>
      <c r="K111" s="260" t="s">
        <v>25</v>
      </c>
      <c r="L111" s="260" t="s">
        <v>329</v>
      </c>
      <c r="M111" s="109">
        <v>12</v>
      </c>
      <c r="N111" s="52" t="s">
        <v>69</v>
      </c>
    </row>
    <row r="112" spans="1:16" ht="40.15" customHeight="1" x14ac:dyDescent="0.25">
      <c r="A112" s="263">
        <v>43</v>
      </c>
      <c r="B112" s="290" t="s">
        <v>330</v>
      </c>
      <c r="C112" s="21" t="s">
        <v>307</v>
      </c>
      <c r="D112" s="21" t="s">
        <v>331</v>
      </c>
      <c r="E112" s="168">
        <v>120800</v>
      </c>
      <c r="F112" s="168"/>
      <c r="G112" s="21" t="s">
        <v>332</v>
      </c>
      <c r="H112" s="21" t="s">
        <v>333</v>
      </c>
      <c r="I112" s="21" t="s">
        <v>32</v>
      </c>
      <c r="J112" s="21" t="s">
        <v>334</v>
      </c>
      <c r="K112" s="21" t="s">
        <v>335</v>
      </c>
      <c r="L112" s="21" t="s">
        <v>26</v>
      </c>
      <c r="M112" s="310">
        <v>36</v>
      </c>
      <c r="N112" s="52" t="s">
        <v>69</v>
      </c>
    </row>
    <row r="113" spans="1:14" ht="32.25" customHeight="1" x14ac:dyDescent="0.25">
      <c r="A113" s="264"/>
      <c r="B113" s="291" t="s">
        <v>336</v>
      </c>
      <c r="C113" s="197" t="s">
        <v>307</v>
      </c>
      <c r="D113" s="197" t="s">
        <v>331</v>
      </c>
      <c r="E113" s="196">
        <v>95000</v>
      </c>
      <c r="F113" s="196">
        <v>34800</v>
      </c>
      <c r="G113" s="197" t="s">
        <v>332</v>
      </c>
      <c r="H113" s="197" t="s">
        <v>333</v>
      </c>
      <c r="I113" s="197" t="s">
        <v>32</v>
      </c>
      <c r="J113" s="197" t="s">
        <v>73</v>
      </c>
      <c r="K113" s="197" t="s">
        <v>194</v>
      </c>
      <c r="L113" s="197" t="s">
        <v>26</v>
      </c>
      <c r="M113" s="311">
        <v>36</v>
      </c>
      <c r="N113" s="110"/>
    </row>
    <row r="114" spans="1:14" ht="32.25" customHeight="1" x14ac:dyDescent="0.25">
      <c r="A114" s="264"/>
      <c r="B114" s="291" t="s">
        <v>337</v>
      </c>
      <c r="C114" s="197" t="s">
        <v>307</v>
      </c>
      <c r="D114" s="197" t="s">
        <v>331</v>
      </c>
      <c r="E114" s="196">
        <v>15900</v>
      </c>
      <c r="F114" s="196">
        <v>6360</v>
      </c>
      <c r="G114" s="197" t="s">
        <v>338</v>
      </c>
      <c r="H114" s="197" t="s">
        <v>333</v>
      </c>
      <c r="I114" s="197" t="s">
        <v>32</v>
      </c>
      <c r="J114" s="197" t="s">
        <v>50</v>
      </c>
      <c r="K114" s="197" t="s">
        <v>51</v>
      </c>
      <c r="L114" s="197" t="s">
        <v>26</v>
      </c>
      <c r="M114" s="197">
        <v>36</v>
      </c>
      <c r="N114" s="312"/>
    </row>
    <row r="115" spans="1:14" ht="32.25" customHeight="1" x14ac:dyDescent="0.25">
      <c r="A115" s="264"/>
      <c r="B115" s="332" t="s">
        <v>339</v>
      </c>
      <c r="C115" s="197" t="s">
        <v>307</v>
      </c>
      <c r="D115" s="197" t="s">
        <v>331</v>
      </c>
      <c r="E115" s="196">
        <v>9900</v>
      </c>
      <c r="F115" s="196">
        <v>6360</v>
      </c>
      <c r="G115" s="197" t="s">
        <v>340</v>
      </c>
      <c r="H115" s="197" t="s">
        <v>333</v>
      </c>
      <c r="I115" s="197" t="s">
        <v>32</v>
      </c>
      <c r="J115" s="197" t="s">
        <v>77</v>
      </c>
      <c r="K115" s="197" t="s">
        <v>239</v>
      </c>
      <c r="L115" s="197" t="s">
        <v>26</v>
      </c>
      <c r="M115" s="197">
        <v>36</v>
      </c>
      <c r="N115" s="312"/>
    </row>
    <row r="116" spans="1:14" x14ac:dyDescent="0.25">
      <c r="A116" s="263">
        <v>44</v>
      </c>
      <c r="B116" s="53" t="s">
        <v>341</v>
      </c>
      <c r="C116" s="21" t="s">
        <v>107</v>
      </c>
      <c r="D116" s="21" t="s">
        <v>101</v>
      </c>
      <c r="E116" s="168">
        <v>4500</v>
      </c>
      <c r="F116" s="168"/>
      <c r="G116" s="53" t="s">
        <v>342</v>
      </c>
      <c r="H116" s="52" t="s">
        <v>343</v>
      </c>
      <c r="I116" s="21" t="s">
        <v>32</v>
      </c>
      <c r="J116" s="21" t="s">
        <v>344</v>
      </c>
      <c r="K116" s="21" t="s">
        <v>345</v>
      </c>
      <c r="L116" s="21" t="s">
        <v>26</v>
      </c>
      <c r="M116" s="310">
        <v>12</v>
      </c>
      <c r="N116" s="52" t="s">
        <v>69</v>
      </c>
    </row>
    <row r="117" spans="1:14" ht="51" x14ac:dyDescent="0.25">
      <c r="A117" s="383">
        <v>45</v>
      </c>
      <c r="B117" s="69" t="s">
        <v>346</v>
      </c>
      <c r="C117" s="198" t="s">
        <v>107</v>
      </c>
      <c r="D117" s="198" t="s">
        <v>62</v>
      </c>
      <c r="E117" s="384">
        <f>SUM(E118:E121)</f>
        <v>26500</v>
      </c>
      <c r="F117" s="384"/>
      <c r="G117" s="69" t="s">
        <v>347</v>
      </c>
      <c r="H117" s="86" t="s">
        <v>346</v>
      </c>
      <c r="I117" s="198" t="s">
        <v>93</v>
      </c>
      <c r="J117" s="198"/>
      <c r="K117" s="198" t="s">
        <v>348</v>
      </c>
      <c r="L117" s="198" t="s">
        <v>26</v>
      </c>
      <c r="M117" s="385">
        <v>36</v>
      </c>
      <c r="N117" s="86"/>
    </row>
    <row r="118" spans="1:14" ht="25.5" x14ac:dyDescent="0.25">
      <c r="A118" s="386"/>
      <c r="B118" s="378" t="s">
        <v>349</v>
      </c>
      <c r="C118" s="387" t="s">
        <v>107</v>
      </c>
      <c r="D118" s="388" t="s">
        <v>62</v>
      </c>
      <c r="E118" s="389">
        <v>16500</v>
      </c>
      <c r="F118" s="387"/>
      <c r="G118" s="332" t="s">
        <v>347</v>
      </c>
      <c r="H118" s="332" t="s">
        <v>346</v>
      </c>
      <c r="I118" s="388" t="s">
        <v>93</v>
      </c>
      <c r="J118" s="390" t="s">
        <v>344</v>
      </c>
      <c r="K118" s="387" t="s">
        <v>51</v>
      </c>
      <c r="L118" s="388" t="s">
        <v>26</v>
      </c>
      <c r="M118" s="387">
        <v>36</v>
      </c>
      <c r="N118" s="386"/>
    </row>
    <row r="119" spans="1:14" ht="25.5" x14ac:dyDescent="0.25">
      <c r="A119" s="386"/>
      <c r="B119" s="378" t="s">
        <v>350</v>
      </c>
      <c r="C119" s="387" t="s">
        <v>107</v>
      </c>
      <c r="D119" s="388" t="s">
        <v>62</v>
      </c>
      <c r="E119" s="387">
        <v>2000</v>
      </c>
      <c r="F119" s="387"/>
      <c r="G119" s="332" t="s">
        <v>347</v>
      </c>
      <c r="H119" s="332" t="s">
        <v>346</v>
      </c>
      <c r="I119" s="388" t="s">
        <v>93</v>
      </c>
      <c r="J119" s="387" t="s">
        <v>82</v>
      </c>
      <c r="K119" s="387" t="s">
        <v>83</v>
      </c>
      <c r="L119" s="388" t="s">
        <v>26</v>
      </c>
      <c r="M119" s="387">
        <v>36</v>
      </c>
      <c r="N119" s="386"/>
    </row>
    <row r="120" spans="1:14" ht="25.5" x14ac:dyDescent="0.25">
      <c r="A120" s="386"/>
      <c r="B120" s="378" t="s">
        <v>351</v>
      </c>
      <c r="C120" s="387" t="s">
        <v>107</v>
      </c>
      <c r="D120" s="388" t="s">
        <v>62</v>
      </c>
      <c r="E120" s="387">
        <v>6000</v>
      </c>
      <c r="F120" s="387"/>
      <c r="G120" s="332" t="s">
        <v>347</v>
      </c>
      <c r="H120" s="332" t="s">
        <v>346</v>
      </c>
      <c r="I120" s="388" t="s">
        <v>93</v>
      </c>
      <c r="J120" s="387" t="s">
        <v>73</v>
      </c>
      <c r="K120" s="387" t="s">
        <v>74</v>
      </c>
      <c r="L120" s="388" t="s">
        <v>26</v>
      </c>
      <c r="M120" s="387">
        <v>36</v>
      </c>
      <c r="N120" s="386"/>
    </row>
    <row r="121" spans="1:14" ht="25.5" x14ac:dyDescent="0.25">
      <c r="A121" s="391"/>
      <c r="B121" s="332" t="s">
        <v>352</v>
      </c>
      <c r="C121" s="392" t="s">
        <v>107</v>
      </c>
      <c r="D121" s="388" t="s">
        <v>62</v>
      </c>
      <c r="E121" s="392">
        <v>2000</v>
      </c>
      <c r="F121" s="392"/>
      <c r="G121" s="332" t="s">
        <v>347</v>
      </c>
      <c r="H121" s="332" t="s">
        <v>346</v>
      </c>
      <c r="I121" s="388" t="s">
        <v>93</v>
      </c>
      <c r="J121" s="392" t="s">
        <v>77</v>
      </c>
      <c r="K121" s="392" t="s">
        <v>239</v>
      </c>
      <c r="L121" s="388" t="s">
        <v>26</v>
      </c>
      <c r="M121" s="392">
        <v>36</v>
      </c>
      <c r="N121" s="391"/>
    </row>
    <row r="122" spans="1:14" ht="102" x14ac:dyDescent="0.25">
      <c r="A122" s="394">
        <v>46</v>
      </c>
      <c r="B122" s="18" t="s">
        <v>353</v>
      </c>
      <c r="C122" s="395" t="s">
        <v>107</v>
      </c>
      <c r="D122" s="21" t="s">
        <v>62</v>
      </c>
      <c r="E122" s="395">
        <f>SUM(E123:E126)</f>
        <v>20000</v>
      </c>
      <c r="F122" s="395"/>
      <c r="G122" s="18" t="s">
        <v>354</v>
      </c>
      <c r="H122" s="18" t="s">
        <v>355</v>
      </c>
      <c r="I122" s="395" t="s">
        <v>93</v>
      </c>
      <c r="J122" s="18" t="s">
        <v>356</v>
      </c>
      <c r="K122" s="18" t="s">
        <v>797</v>
      </c>
      <c r="L122" s="390" t="s">
        <v>26</v>
      </c>
      <c r="M122" s="393">
        <v>24</v>
      </c>
      <c r="N122" s="396"/>
    </row>
    <row r="123" spans="1:14" ht="102" x14ac:dyDescent="0.25">
      <c r="A123" s="397"/>
      <c r="B123" s="390" t="s">
        <v>357</v>
      </c>
      <c r="C123" s="393" t="s">
        <v>107</v>
      </c>
      <c r="D123" s="390" t="s">
        <v>62</v>
      </c>
      <c r="E123" s="393">
        <v>6000</v>
      </c>
      <c r="F123" s="393"/>
      <c r="G123" s="390" t="s">
        <v>354</v>
      </c>
      <c r="H123" s="390" t="s">
        <v>355</v>
      </c>
      <c r="I123" s="393" t="s">
        <v>93</v>
      </c>
      <c r="J123" s="393" t="s">
        <v>88</v>
      </c>
      <c r="K123" s="393" t="s">
        <v>89</v>
      </c>
      <c r="L123" s="390" t="s">
        <v>26</v>
      </c>
      <c r="M123" s="393">
        <v>24</v>
      </c>
      <c r="N123" s="396"/>
    </row>
    <row r="124" spans="1:14" ht="102" x14ac:dyDescent="0.25">
      <c r="A124" s="397"/>
      <c r="B124" s="390" t="s">
        <v>358</v>
      </c>
      <c r="C124" s="393" t="s">
        <v>107</v>
      </c>
      <c r="D124" s="390" t="s">
        <v>62</v>
      </c>
      <c r="E124" s="393">
        <v>6000</v>
      </c>
      <c r="F124" s="393"/>
      <c r="G124" s="390" t="s">
        <v>354</v>
      </c>
      <c r="H124" s="390" t="s">
        <v>355</v>
      </c>
      <c r="I124" s="393" t="s">
        <v>93</v>
      </c>
      <c r="J124" s="393" t="s">
        <v>77</v>
      </c>
      <c r="K124" s="393" t="s">
        <v>78</v>
      </c>
      <c r="L124" s="390" t="s">
        <v>26</v>
      </c>
      <c r="M124" s="393">
        <v>24</v>
      </c>
      <c r="N124" s="396"/>
    </row>
    <row r="125" spans="1:14" ht="102" x14ac:dyDescent="0.25">
      <c r="A125" s="397"/>
      <c r="B125" s="390" t="s">
        <v>796</v>
      </c>
      <c r="C125" s="393" t="s">
        <v>107</v>
      </c>
      <c r="D125" s="390" t="s">
        <v>62</v>
      </c>
      <c r="E125" s="393">
        <v>6000</v>
      </c>
      <c r="F125" s="393"/>
      <c r="G125" s="390" t="s">
        <v>354</v>
      </c>
      <c r="H125" s="390" t="s">
        <v>355</v>
      </c>
      <c r="I125" s="393" t="s">
        <v>93</v>
      </c>
      <c r="J125" s="393" t="s">
        <v>77</v>
      </c>
      <c r="K125" s="393" t="s">
        <v>133</v>
      </c>
      <c r="L125" s="390" t="s">
        <v>26</v>
      </c>
      <c r="M125" s="393">
        <v>24</v>
      </c>
      <c r="N125" s="396"/>
    </row>
    <row r="126" spans="1:14" ht="102" x14ac:dyDescent="0.25">
      <c r="A126" s="397"/>
      <c r="B126" s="398" t="s">
        <v>359</v>
      </c>
      <c r="C126" s="393" t="s">
        <v>107</v>
      </c>
      <c r="D126" s="390" t="s">
        <v>62</v>
      </c>
      <c r="E126" s="393">
        <v>2000</v>
      </c>
      <c r="F126" s="393"/>
      <c r="G126" s="390" t="s">
        <v>354</v>
      </c>
      <c r="H126" s="390" t="s">
        <v>355</v>
      </c>
      <c r="I126" s="393" t="s">
        <v>93</v>
      </c>
      <c r="J126" s="393" t="s">
        <v>24</v>
      </c>
      <c r="K126" s="393" t="s">
        <v>131</v>
      </c>
      <c r="L126" s="390" t="s">
        <v>26</v>
      </c>
      <c r="M126" s="393">
        <v>24</v>
      </c>
      <c r="N126" s="396"/>
    </row>
    <row r="127" spans="1:14" ht="14.45" customHeight="1" x14ac:dyDescent="0.25">
      <c r="A127" s="5" t="s">
        <v>360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4" ht="14.4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 ht="14.4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 ht="14.4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ht="14.4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 ht="14.4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</sheetData>
  <autoFilter ref="A7:N132" xr:uid="{00000000-0009-0000-0000-000000000000}"/>
  <mergeCells count="10">
    <mergeCell ref="A4:N4"/>
    <mergeCell ref="A5:N5"/>
    <mergeCell ref="A6:N6"/>
    <mergeCell ref="A127:L132"/>
    <mergeCell ref="A58:N58"/>
    <mergeCell ref="A26:N26"/>
    <mergeCell ref="A37:N37"/>
    <mergeCell ref="A35:N35"/>
    <mergeCell ref="A101:N101"/>
    <mergeCell ref="A70:N70"/>
  </mergeCells>
  <pageMargins left="0.25" right="0.25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08D3-DF65-4FAC-A3B6-CB8AAB7AB773}">
  <sheetPr>
    <pageSetUpPr fitToPage="1"/>
  </sheetPr>
  <dimension ref="A1:Q186"/>
  <sheetViews>
    <sheetView showGridLines="0" tabSelected="1" zoomScale="84" zoomScaleNormal="84" workbookViewId="0">
      <pane ySplit="3" topLeftCell="A4" activePane="bottomLeft" state="frozen"/>
      <selection pane="bottomLeft" activeCell="P12" sqref="P12"/>
    </sheetView>
  </sheetViews>
  <sheetFormatPr defaultRowHeight="15" x14ac:dyDescent="0.25"/>
  <cols>
    <col min="1" max="1" width="8.7109375" customWidth="1"/>
    <col min="2" max="2" width="28.42578125" customWidth="1"/>
    <col min="3" max="3" width="10.7109375" customWidth="1"/>
    <col min="4" max="4" width="12" style="99" customWidth="1"/>
    <col min="5" max="5" width="13.28515625" style="44" customWidth="1"/>
    <col min="6" max="6" width="13.28515625" style="44" hidden="1" customWidth="1"/>
    <col min="7" max="7" width="11.5703125" customWidth="1"/>
    <col min="8" max="8" width="16.5703125" customWidth="1"/>
    <col min="9" max="9" width="11.28515625" customWidth="1"/>
    <col min="10" max="10" width="10.5703125" customWidth="1"/>
    <col min="11" max="11" width="13.7109375" customWidth="1"/>
    <col min="12" max="12" width="11.28515625" customWidth="1"/>
    <col min="14" max="14" width="16.5703125" customWidth="1"/>
    <col min="15" max="15" width="11.28515625" customWidth="1"/>
    <col min="16" max="16" width="24.42578125" style="232" customWidth="1"/>
    <col min="17" max="17" width="36.5703125" bestFit="1" customWidth="1"/>
  </cols>
  <sheetData>
    <row r="1" spans="1:17" ht="48" customHeight="1" thickBot="1" x14ac:dyDescent="0.3">
      <c r="A1" s="430" t="s">
        <v>361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17" ht="15" customHeight="1" thickBot="1" x14ac:dyDescent="0.3">
      <c r="A2" s="447" t="s">
        <v>362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9"/>
    </row>
    <row r="3" spans="1:17" ht="63.6" customHeight="1" thickBot="1" x14ac:dyDescent="0.3">
      <c r="A3" s="208" t="s">
        <v>4</v>
      </c>
      <c r="B3" s="204" t="s">
        <v>363</v>
      </c>
      <c r="C3" s="204" t="s">
        <v>6</v>
      </c>
      <c r="D3" s="209" t="s">
        <v>7</v>
      </c>
      <c r="E3" s="210" t="s">
        <v>8</v>
      </c>
      <c r="F3" s="210" t="s">
        <v>364</v>
      </c>
      <c r="G3" s="204" t="s">
        <v>10</v>
      </c>
      <c r="H3" s="204" t="s">
        <v>11</v>
      </c>
      <c r="I3" s="204" t="s">
        <v>12</v>
      </c>
      <c r="J3" s="204" t="s">
        <v>13</v>
      </c>
      <c r="K3" s="204" t="s">
        <v>365</v>
      </c>
      <c r="L3" s="204" t="s">
        <v>15</v>
      </c>
      <c r="M3" s="204" t="s">
        <v>16</v>
      </c>
      <c r="N3" s="204" t="s">
        <v>366</v>
      </c>
      <c r="O3" s="204" t="s">
        <v>367</v>
      </c>
      <c r="P3" s="205" t="s">
        <v>17</v>
      </c>
    </row>
    <row r="4" spans="1:17" ht="73.5" customHeight="1" x14ac:dyDescent="0.25">
      <c r="A4" s="211">
        <v>1</v>
      </c>
      <c r="B4" s="63" t="s">
        <v>368</v>
      </c>
      <c r="C4" s="63" t="s">
        <v>29</v>
      </c>
      <c r="D4" s="212" t="s">
        <v>369</v>
      </c>
      <c r="E4" s="180" t="s">
        <v>370</v>
      </c>
      <c r="F4" s="180">
        <v>342000</v>
      </c>
      <c r="G4" s="63" t="s">
        <v>205</v>
      </c>
      <c r="H4" s="158" t="s">
        <v>206</v>
      </c>
      <c r="I4" s="63" t="s">
        <v>371</v>
      </c>
      <c r="J4" s="63" t="s">
        <v>33</v>
      </c>
      <c r="K4" s="63" t="s">
        <v>372</v>
      </c>
      <c r="L4" s="63" t="s">
        <v>26</v>
      </c>
      <c r="M4" s="63">
        <v>12</v>
      </c>
      <c r="N4" s="63" t="s">
        <v>373</v>
      </c>
      <c r="O4" s="180">
        <v>342000</v>
      </c>
      <c r="P4" s="63" t="s">
        <v>374</v>
      </c>
    </row>
    <row r="5" spans="1:17" ht="57" customHeight="1" x14ac:dyDescent="0.25">
      <c r="A5" s="48">
        <v>2</v>
      </c>
      <c r="B5" s="53" t="s">
        <v>375</v>
      </c>
      <c r="C5" s="49" t="s">
        <v>29</v>
      </c>
      <c r="D5" s="93" t="s">
        <v>20</v>
      </c>
      <c r="E5" s="51">
        <v>35988</v>
      </c>
      <c r="F5" s="51">
        <v>35988</v>
      </c>
      <c r="G5" s="49" t="s">
        <v>376</v>
      </c>
      <c r="H5" s="53" t="s">
        <v>377</v>
      </c>
      <c r="I5" s="53" t="s">
        <v>371</v>
      </c>
      <c r="J5" s="49" t="s">
        <v>33</v>
      </c>
      <c r="K5" s="53" t="s">
        <v>378</v>
      </c>
      <c r="L5" s="53" t="s">
        <v>26</v>
      </c>
      <c r="M5" s="53">
        <v>12</v>
      </c>
      <c r="N5" s="53" t="s">
        <v>379</v>
      </c>
      <c r="O5" s="51">
        <v>35988</v>
      </c>
      <c r="P5" s="49" t="s">
        <v>380</v>
      </c>
    </row>
    <row r="6" spans="1:17" ht="57" customHeight="1" x14ac:dyDescent="0.25">
      <c r="A6" s="48">
        <v>3</v>
      </c>
      <c r="B6" s="53" t="s">
        <v>381</v>
      </c>
      <c r="C6" s="49" t="s">
        <v>29</v>
      </c>
      <c r="D6" s="93" t="s">
        <v>44</v>
      </c>
      <c r="E6" s="51">
        <v>53000</v>
      </c>
      <c r="F6" s="51">
        <v>51599</v>
      </c>
      <c r="G6" s="49" t="s">
        <v>376</v>
      </c>
      <c r="H6" s="53" t="s">
        <v>377</v>
      </c>
      <c r="I6" s="53" t="s">
        <v>371</v>
      </c>
      <c r="J6" s="49" t="s">
        <v>33</v>
      </c>
      <c r="K6" s="53" t="s">
        <v>378</v>
      </c>
      <c r="L6" s="53" t="s">
        <v>26</v>
      </c>
      <c r="M6" s="53">
        <v>12</v>
      </c>
      <c r="N6" s="53" t="s">
        <v>382</v>
      </c>
      <c r="O6" s="53" t="s">
        <v>383</v>
      </c>
      <c r="P6" s="49" t="s">
        <v>384</v>
      </c>
    </row>
    <row r="7" spans="1:17" ht="79.5" customHeight="1" x14ac:dyDescent="0.25">
      <c r="A7" s="56">
        <v>4</v>
      </c>
      <c r="B7" s="53" t="s">
        <v>385</v>
      </c>
      <c r="C7" s="53" t="s">
        <v>29</v>
      </c>
      <c r="D7" s="92" t="s">
        <v>20</v>
      </c>
      <c r="E7" s="65">
        <v>232550</v>
      </c>
      <c r="F7" s="65">
        <v>232156</v>
      </c>
      <c r="G7" s="53" t="s">
        <v>205</v>
      </c>
      <c r="H7" s="52" t="s">
        <v>206</v>
      </c>
      <c r="I7" s="53" t="s">
        <v>371</v>
      </c>
      <c r="J7" s="53" t="s">
        <v>33</v>
      </c>
      <c r="K7" s="53" t="s">
        <v>372</v>
      </c>
      <c r="L7" s="53" t="s">
        <v>26</v>
      </c>
      <c r="M7" s="53">
        <v>12</v>
      </c>
      <c r="N7" s="53" t="s">
        <v>386</v>
      </c>
      <c r="O7" s="53">
        <v>232550</v>
      </c>
      <c r="P7" s="53" t="s">
        <v>387</v>
      </c>
    </row>
    <row r="8" spans="1:17" ht="76.5" customHeight="1" x14ac:dyDescent="0.25">
      <c r="A8" s="48">
        <v>5</v>
      </c>
      <c r="B8" s="49" t="s">
        <v>388</v>
      </c>
      <c r="C8" s="49" t="s">
        <v>29</v>
      </c>
      <c r="D8" s="93" t="s">
        <v>20</v>
      </c>
      <c r="E8" s="51">
        <v>52874.05</v>
      </c>
      <c r="F8" s="51">
        <v>712729</v>
      </c>
      <c r="G8" s="80" t="s">
        <v>54</v>
      </c>
      <c r="H8" s="52" t="s">
        <v>389</v>
      </c>
      <c r="I8" s="53" t="s">
        <v>371</v>
      </c>
      <c r="J8" s="49" t="s">
        <v>33</v>
      </c>
      <c r="K8" s="53" t="s">
        <v>57</v>
      </c>
      <c r="L8" s="53" t="s">
        <v>58</v>
      </c>
      <c r="M8" s="53">
        <v>9</v>
      </c>
      <c r="N8" s="53" t="s">
        <v>390</v>
      </c>
      <c r="O8" s="53" t="s">
        <v>391</v>
      </c>
      <c r="P8" s="49" t="s">
        <v>392</v>
      </c>
    </row>
    <row r="9" spans="1:17" ht="76.5" customHeight="1" x14ac:dyDescent="0.25">
      <c r="A9" s="377" t="s">
        <v>60</v>
      </c>
      <c r="B9" s="49" t="s">
        <v>393</v>
      </c>
      <c r="C9" s="49" t="s">
        <v>29</v>
      </c>
      <c r="D9" s="93" t="s">
        <v>20</v>
      </c>
      <c r="E9" s="114">
        <v>349847</v>
      </c>
      <c r="F9" s="177"/>
      <c r="G9" s="80" t="s">
        <v>54</v>
      </c>
      <c r="H9" s="52" t="s">
        <v>389</v>
      </c>
      <c r="I9" s="53" t="s">
        <v>371</v>
      </c>
      <c r="J9" s="49" t="s">
        <v>33</v>
      </c>
      <c r="K9" s="53" t="s">
        <v>57</v>
      </c>
      <c r="L9" s="53" t="s">
        <v>58</v>
      </c>
      <c r="M9" s="69">
        <v>6</v>
      </c>
      <c r="N9" s="69" t="s">
        <v>394</v>
      </c>
      <c r="O9" s="357" t="s">
        <v>395</v>
      </c>
      <c r="P9" s="61" t="s">
        <v>396</v>
      </c>
    </row>
    <row r="10" spans="1:17" ht="65.25" customHeight="1" x14ac:dyDescent="0.25">
      <c r="A10" s="76">
        <v>6</v>
      </c>
      <c r="B10" s="69" t="s">
        <v>397</v>
      </c>
      <c r="C10" s="61" t="s">
        <v>29</v>
      </c>
      <c r="D10" s="176" t="s">
        <v>398</v>
      </c>
      <c r="E10" s="177" t="s">
        <v>399</v>
      </c>
      <c r="F10" s="177">
        <v>80159</v>
      </c>
      <c r="G10" s="61" t="s">
        <v>205</v>
      </c>
      <c r="H10" s="86" t="s">
        <v>206</v>
      </c>
      <c r="I10" s="69" t="s">
        <v>371</v>
      </c>
      <c r="J10" s="61" t="s">
        <v>33</v>
      </c>
      <c r="K10" s="69" t="s">
        <v>400</v>
      </c>
      <c r="L10" s="69" t="s">
        <v>26</v>
      </c>
      <c r="M10" s="69">
        <v>7</v>
      </c>
      <c r="N10" s="69" t="s">
        <v>401</v>
      </c>
      <c r="O10" s="69" t="s">
        <v>402</v>
      </c>
      <c r="P10" s="61" t="s">
        <v>403</v>
      </c>
    </row>
    <row r="11" spans="1:17" ht="57" customHeight="1" x14ac:dyDescent="0.25">
      <c r="A11" s="56">
        <v>7</v>
      </c>
      <c r="B11" s="52" t="s">
        <v>404</v>
      </c>
      <c r="C11" s="53" t="s">
        <v>29</v>
      </c>
      <c r="D11" s="92" t="s">
        <v>405</v>
      </c>
      <c r="E11" s="65">
        <v>649904</v>
      </c>
      <c r="F11" s="65">
        <v>447888</v>
      </c>
      <c r="G11" s="53" t="s">
        <v>205</v>
      </c>
      <c r="H11" s="52" t="s">
        <v>206</v>
      </c>
      <c r="I11" s="53" t="s">
        <v>371</v>
      </c>
      <c r="J11" s="53" t="s">
        <v>33</v>
      </c>
      <c r="K11" s="53" t="s">
        <v>400</v>
      </c>
      <c r="L11" s="53" t="s">
        <v>26</v>
      </c>
      <c r="M11" s="53">
        <v>24</v>
      </c>
      <c r="N11" s="53" t="s">
        <v>382</v>
      </c>
      <c r="O11" s="80" t="s">
        <v>406</v>
      </c>
      <c r="P11" s="53" t="s">
        <v>407</v>
      </c>
      <c r="Q11" s="309"/>
    </row>
    <row r="12" spans="1:17" ht="93" customHeight="1" x14ac:dyDescent="0.25">
      <c r="A12" s="48">
        <v>8</v>
      </c>
      <c r="B12" s="49" t="s">
        <v>408</v>
      </c>
      <c r="C12" s="49" t="s">
        <v>29</v>
      </c>
      <c r="D12" s="93" t="s">
        <v>44</v>
      </c>
      <c r="E12" s="65">
        <v>328540</v>
      </c>
      <c r="F12" s="51">
        <v>391976</v>
      </c>
      <c r="G12" s="49" t="s">
        <v>205</v>
      </c>
      <c r="H12" s="52" t="s">
        <v>206</v>
      </c>
      <c r="I12" s="53" t="s">
        <v>371</v>
      </c>
      <c r="J12" s="49" t="s">
        <v>33</v>
      </c>
      <c r="K12" s="53" t="s">
        <v>409</v>
      </c>
      <c r="L12" s="53" t="s">
        <v>26</v>
      </c>
      <c r="M12" s="53">
        <v>12</v>
      </c>
      <c r="N12" s="53" t="s">
        <v>410</v>
      </c>
      <c r="O12" s="53" t="s">
        <v>809</v>
      </c>
      <c r="P12" s="53" t="s">
        <v>411</v>
      </c>
    </row>
    <row r="13" spans="1:17" ht="131.25" customHeight="1" x14ac:dyDescent="0.25">
      <c r="A13" s="56">
        <v>9</v>
      </c>
      <c r="B13" s="53" t="s">
        <v>412</v>
      </c>
      <c r="C13" s="53" t="s">
        <v>29</v>
      </c>
      <c r="D13" s="92" t="s">
        <v>44</v>
      </c>
      <c r="E13" s="65" t="s">
        <v>413</v>
      </c>
      <c r="F13" s="65">
        <v>550000</v>
      </c>
      <c r="G13" s="53" t="s">
        <v>205</v>
      </c>
      <c r="H13" s="52" t="s">
        <v>206</v>
      </c>
      <c r="I13" s="53" t="s">
        <v>371</v>
      </c>
      <c r="J13" s="53" t="s">
        <v>33</v>
      </c>
      <c r="K13" s="53" t="s">
        <v>414</v>
      </c>
      <c r="L13" s="53" t="s">
        <v>58</v>
      </c>
      <c r="M13" s="53">
        <v>12</v>
      </c>
      <c r="N13" s="53" t="s">
        <v>415</v>
      </c>
      <c r="O13" s="53">
        <v>550000</v>
      </c>
      <c r="P13" s="53" t="s">
        <v>416</v>
      </c>
    </row>
    <row r="14" spans="1:17" ht="57" customHeight="1" x14ac:dyDescent="0.25">
      <c r="A14" s="56">
        <v>10</v>
      </c>
      <c r="B14" s="53" t="s">
        <v>417</v>
      </c>
      <c r="C14" s="53" t="s">
        <v>29</v>
      </c>
      <c r="D14" s="92" t="s">
        <v>44</v>
      </c>
      <c r="E14" s="65">
        <v>6750</v>
      </c>
      <c r="F14" s="65">
        <v>6750</v>
      </c>
      <c r="G14" s="53" t="s">
        <v>205</v>
      </c>
      <c r="H14" s="52" t="s">
        <v>206</v>
      </c>
      <c r="I14" s="53" t="s">
        <v>371</v>
      </c>
      <c r="J14" s="53" t="s">
        <v>33</v>
      </c>
      <c r="K14" s="53" t="s">
        <v>418</v>
      </c>
      <c r="L14" s="53" t="s">
        <v>26</v>
      </c>
      <c r="M14" s="53">
        <v>10</v>
      </c>
      <c r="N14" s="53" t="s">
        <v>419</v>
      </c>
      <c r="O14" s="53">
        <v>6750</v>
      </c>
      <c r="P14" s="53" t="s">
        <v>420</v>
      </c>
    </row>
    <row r="15" spans="1:17" ht="131.25" customHeight="1" x14ac:dyDescent="0.25">
      <c r="A15" s="48">
        <v>11</v>
      </c>
      <c r="B15" s="53" t="s">
        <v>421</v>
      </c>
      <c r="C15" s="53" t="s">
        <v>422</v>
      </c>
      <c r="D15" s="152" t="s">
        <v>423</v>
      </c>
      <c r="E15" s="65">
        <v>557124</v>
      </c>
      <c r="F15" s="65">
        <v>362723</v>
      </c>
      <c r="G15" s="53" t="s">
        <v>205</v>
      </c>
      <c r="H15" s="52" t="s">
        <v>206</v>
      </c>
      <c r="I15" s="53" t="s">
        <v>371</v>
      </c>
      <c r="J15" s="53" t="s">
        <v>33</v>
      </c>
      <c r="K15" s="53" t="s">
        <v>424</v>
      </c>
      <c r="L15" s="53" t="s">
        <v>26</v>
      </c>
      <c r="M15" s="53">
        <v>12</v>
      </c>
      <c r="N15" s="53" t="s">
        <v>425</v>
      </c>
      <c r="O15" s="53" t="s">
        <v>808</v>
      </c>
      <c r="P15" s="49" t="s">
        <v>426</v>
      </c>
    </row>
    <row r="16" spans="1:17" ht="166.5" customHeight="1" x14ac:dyDescent="0.25">
      <c r="A16" s="48">
        <v>12</v>
      </c>
      <c r="B16" s="53" t="s">
        <v>427</v>
      </c>
      <c r="C16" s="53" t="s">
        <v>422</v>
      </c>
      <c r="D16" s="152" t="s">
        <v>423</v>
      </c>
      <c r="E16" s="65" t="s">
        <v>428</v>
      </c>
      <c r="F16" s="65">
        <v>600000</v>
      </c>
      <c r="G16" s="53" t="s">
        <v>205</v>
      </c>
      <c r="H16" s="52" t="s">
        <v>206</v>
      </c>
      <c r="I16" s="53" t="s">
        <v>371</v>
      </c>
      <c r="J16" s="53" t="s">
        <v>33</v>
      </c>
      <c r="K16" s="53" t="s">
        <v>424</v>
      </c>
      <c r="L16" s="53" t="s">
        <v>26</v>
      </c>
      <c r="M16" s="53">
        <v>12</v>
      </c>
      <c r="N16" s="53" t="s">
        <v>429</v>
      </c>
      <c r="O16" s="53" t="s">
        <v>807</v>
      </c>
      <c r="P16" s="49" t="s">
        <v>804</v>
      </c>
    </row>
    <row r="17" spans="1:16" ht="86.25" customHeight="1" x14ac:dyDescent="0.25">
      <c r="A17" s="157">
        <v>13</v>
      </c>
      <c r="B17" s="63" t="s">
        <v>430</v>
      </c>
      <c r="C17" s="63" t="s">
        <v>423</v>
      </c>
      <c r="D17" s="256" t="s">
        <v>423</v>
      </c>
      <c r="E17" s="180" t="s">
        <v>431</v>
      </c>
      <c r="F17" s="180">
        <v>200000</v>
      </c>
      <c r="G17" s="63" t="s">
        <v>205</v>
      </c>
      <c r="H17" s="158" t="s">
        <v>206</v>
      </c>
      <c r="I17" s="63" t="s">
        <v>371</v>
      </c>
      <c r="J17" s="63" t="s">
        <v>33</v>
      </c>
      <c r="K17" s="63" t="s">
        <v>414</v>
      </c>
      <c r="L17" s="63" t="s">
        <v>26</v>
      </c>
      <c r="M17" s="63">
        <v>12</v>
      </c>
      <c r="N17" s="53" t="s">
        <v>432</v>
      </c>
      <c r="O17" s="53" t="s">
        <v>806</v>
      </c>
      <c r="P17" s="53" t="s">
        <v>433</v>
      </c>
    </row>
    <row r="18" spans="1:16" ht="57" customHeight="1" x14ac:dyDescent="0.25">
      <c r="A18" s="48">
        <v>14</v>
      </c>
      <c r="B18" s="53" t="s">
        <v>434</v>
      </c>
      <c r="C18" s="49" t="s">
        <v>423</v>
      </c>
      <c r="D18" s="152" t="s">
        <v>423</v>
      </c>
      <c r="E18" s="51" t="s">
        <v>435</v>
      </c>
      <c r="F18" s="51">
        <v>410976</v>
      </c>
      <c r="G18" s="49" t="s">
        <v>205</v>
      </c>
      <c r="H18" s="52" t="s">
        <v>206</v>
      </c>
      <c r="I18" s="53" t="s">
        <v>371</v>
      </c>
      <c r="J18" s="49" t="s">
        <v>33</v>
      </c>
      <c r="K18" s="53" t="s">
        <v>436</v>
      </c>
      <c r="L18" s="53" t="s">
        <v>26</v>
      </c>
      <c r="M18" s="53">
        <v>12</v>
      </c>
      <c r="N18" s="53"/>
      <c r="O18" s="53"/>
      <c r="P18" s="53" t="s">
        <v>437</v>
      </c>
    </row>
    <row r="19" spans="1:16" ht="57" customHeight="1" x14ac:dyDescent="0.25">
      <c r="A19" s="56">
        <v>15</v>
      </c>
      <c r="B19" s="53" t="s">
        <v>438</v>
      </c>
      <c r="C19" s="53" t="s">
        <v>29</v>
      </c>
      <c r="D19" s="92" t="s">
        <v>101</v>
      </c>
      <c r="E19" s="65">
        <v>76110</v>
      </c>
      <c r="F19" s="65">
        <v>64000</v>
      </c>
      <c r="G19" s="53" t="s">
        <v>205</v>
      </c>
      <c r="H19" s="52" t="s">
        <v>206</v>
      </c>
      <c r="I19" s="53" t="s">
        <v>371</v>
      </c>
      <c r="J19" s="53" t="s">
        <v>33</v>
      </c>
      <c r="K19" s="53" t="s">
        <v>414</v>
      </c>
      <c r="L19" s="53" t="s">
        <v>26</v>
      </c>
      <c r="M19" s="53">
        <v>10</v>
      </c>
      <c r="N19" s="53" t="s">
        <v>439</v>
      </c>
      <c r="O19" s="53" t="s">
        <v>805</v>
      </c>
      <c r="P19" s="53" t="s">
        <v>440</v>
      </c>
    </row>
    <row r="20" spans="1:16" ht="62.25" customHeight="1" x14ac:dyDescent="0.25">
      <c r="A20" s="56">
        <v>16</v>
      </c>
      <c r="B20" s="53" t="s">
        <v>441</v>
      </c>
      <c r="C20" s="49" t="s">
        <v>29</v>
      </c>
      <c r="D20" s="93" t="s">
        <v>442</v>
      </c>
      <c r="E20" s="51" t="s">
        <v>443</v>
      </c>
      <c r="F20" s="51">
        <v>266974</v>
      </c>
      <c r="G20" s="49" t="s">
        <v>205</v>
      </c>
      <c r="H20" s="52" t="s">
        <v>206</v>
      </c>
      <c r="I20" s="53" t="s">
        <v>371</v>
      </c>
      <c r="J20" s="49" t="s">
        <v>33</v>
      </c>
      <c r="K20" s="53" t="s">
        <v>400</v>
      </c>
      <c r="L20" s="53" t="s">
        <v>26</v>
      </c>
      <c r="M20" s="53" t="s">
        <v>444</v>
      </c>
      <c r="N20" s="53"/>
      <c r="O20" s="53"/>
      <c r="P20" s="188"/>
    </row>
    <row r="21" spans="1:16" ht="67.5" customHeight="1" x14ac:dyDescent="0.25">
      <c r="A21" s="48">
        <v>17</v>
      </c>
      <c r="B21" s="53" t="s">
        <v>445</v>
      </c>
      <c r="C21" s="49" t="s">
        <v>29</v>
      </c>
      <c r="D21" s="93" t="s">
        <v>442</v>
      </c>
      <c r="E21" s="65">
        <v>168771</v>
      </c>
      <c r="F21" s="65">
        <v>164477</v>
      </c>
      <c r="G21" s="53" t="s">
        <v>205</v>
      </c>
      <c r="H21" s="52" t="s">
        <v>206</v>
      </c>
      <c r="I21" s="53" t="s">
        <v>371</v>
      </c>
      <c r="J21" s="53" t="s">
        <v>33</v>
      </c>
      <c r="K21" s="53" t="s">
        <v>297</v>
      </c>
      <c r="L21" s="53" t="s">
        <v>26</v>
      </c>
      <c r="M21" s="53">
        <v>12</v>
      </c>
      <c r="N21" s="53"/>
      <c r="O21" s="53"/>
      <c r="P21" s="233"/>
    </row>
    <row r="22" spans="1:16" ht="72" customHeight="1" x14ac:dyDescent="0.25">
      <c r="A22" s="76">
        <v>18</v>
      </c>
      <c r="B22" s="69" t="s">
        <v>446</v>
      </c>
      <c r="C22" s="61" t="s">
        <v>29</v>
      </c>
      <c r="D22" s="176" t="s">
        <v>442</v>
      </c>
      <c r="E22" s="82">
        <v>9376</v>
      </c>
      <c r="F22" s="82"/>
      <c r="G22" s="69" t="s">
        <v>205</v>
      </c>
      <c r="H22" s="86" t="s">
        <v>206</v>
      </c>
      <c r="I22" s="69" t="s">
        <v>371</v>
      </c>
      <c r="J22" s="69" t="s">
        <v>33</v>
      </c>
      <c r="K22" s="69" t="s">
        <v>297</v>
      </c>
      <c r="L22" s="69" t="s">
        <v>26</v>
      </c>
      <c r="M22" s="69">
        <v>7</v>
      </c>
      <c r="N22" s="69"/>
      <c r="O22" s="69"/>
      <c r="P22" s="235"/>
    </row>
    <row r="23" spans="1:16" ht="117" customHeight="1" x14ac:dyDescent="0.25">
      <c r="A23" s="56">
        <v>19</v>
      </c>
      <c r="B23" s="53" t="s">
        <v>447</v>
      </c>
      <c r="C23" s="53" t="s">
        <v>29</v>
      </c>
      <c r="D23" s="92" t="s">
        <v>101</v>
      </c>
      <c r="E23" s="121" t="s">
        <v>448</v>
      </c>
      <c r="F23" s="207">
        <v>593185</v>
      </c>
      <c r="G23" s="53" t="s">
        <v>205</v>
      </c>
      <c r="H23" s="52" t="s">
        <v>206</v>
      </c>
      <c r="I23" s="53" t="s">
        <v>371</v>
      </c>
      <c r="J23" s="53" t="s">
        <v>33</v>
      </c>
      <c r="K23" s="53" t="s">
        <v>400</v>
      </c>
      <c r="L23" s="53" t="s">
        <v>26</v>
      </c>
      <c r="M23" s="53"/>
      <c r="N23" s="53"/>
      <c r="O23" s="53"/>
      <c r="P23" s="53"/>
    </row>
    <row r="24" spans="1:16" ht="57" customHeight="1" x14ac:dyDescent="0.25">
      <c r="A24" s="48">
        <v>20</v>
      </c>
      <c r="B24" s="49" t="s">
        <v>449</v>
      </c>
      <c r="C24" s="49" t="s">
        <v>29</v>
      </c>
      <c r="D24" s="93" t="s">
        <v>101</v>
      </c>
      <c r="E24" s="51">
        <v>52248</v>
      </c>
      <c r="F24" s="51">
        <v>26124</v>
      </c>
      <c r="G24" s="49" t="s">
        <v>205</v>
      </c>
      <c r="H24" s="52" t="s">
        <v>206</v>
      </c>
      <c r="I24" s="53" t="s">
        <v>371</v>
      </c>
      <c r="J24" s="49" t="s">
        <v>33</v>
      </c>
      <c r="K24" s="53" t="s">
        <v>436</v>
      </c>
      <c r="L24" s="53" t="s">
        <v>26</v>
      </c>
      <c r="M24" s="53">
        <v>24</v>
      </c>
      <c r="N24" s="53"/>
      <c r="O24" s="53"/>
      <c r="P24" s="233" t="s">
        <v>450</v>
      </c>
    </row>
    <row r="25" spans="1:16" ht="57" customHeight="1" x14ac:dyDescent="0.25">
      <c r="A25" s="54">
        <v>21</v>
      </c>
      <c r="B25" s="55" t="s">
        <v>137</v>
      </c>
      <c r="C25" s="50" t="s">
        <v>29</v>
      </c>
      <c r="D25" s="93" t="s">
        <v>101</v>
      </c>
      <c r="E25" s="67">
        <v>6000</v>
      </c>
      <c r="F25" s="67">
        <v>3000</v>
      </c>
      <c r="G25" s="50" t="s">
        <v>138</v>
      </c>
      <c r="H25" s="55" t="s">
        <v>139</v>
      </c>
      <c r="I25" s="55" t="s">
        <v>371</v>
      </c>
      <c r="J25" s="50" t="s">
        <v>33</v>
      </c>
      <c r="K25" s="55" t="s">
        <v>133</v>
      </c>
      <c r="L25" s="55" t="s">
        <v>26</v>
      </c>
      <c r="M25" s="55">
        <v>24</v>
      </c>
      <c r="N25" s="55"/>
      <c r="O25" s="55"/>
      <c r="P25" s="234"/>
    </row>
    <row r="26" spans="1:16" ht="57" customHeight="1" x14ac:dyDescent="0.25">
      <c r="A26" s="54">
        <v>22</v>
      </c>
      <c r="B26" s="55" t="s">
        <v>451</v>
      </c>
      <c r="C26" s="50" t="s">
        <v>29</v>
      </c>
      <c r="D26" s="93" t="s">
        <v>101</v>
      </c>
      <c r="E26" s="67">
        <v>6000</v>
      </c>
      <c r="F26" s="67"/>
      <c r="G26" s="53" t="s">
        <v>452</v>
      </c>
      <c r="H26" s="55" t="s">
        <v>453</v>
      </c>
      <c r="I26" s="55" t="s">
        <v>371</v>
      </c>
      <c r="J26" s="50" t="s">
        <v>33</v>
      </c>
      <c r="K26" s="55" t="s">
        <v>120</v>
      </c>
      <c r="L26" s="55" t="s">
        <v>116</v>
      </c>
      <c r="M26" s="55">
        <v>6</v>
      </c>
      <c r="N26" s="55"/>
      <c r="O26" s="55"/>
      <c r="P26" s="234"/>
    </row>
    <row r="27" spans="1:16" ht="16.149999999999999" customHeight="1" x14ac:dyDescent="0.25">
      <c r="A27" s="419" t="s">
        <v>454</v>
      </c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1"/>
    </row>
    <row r="28" spans="1:16" ht="57" customHeight="1" x14ac:dyDescent="0.25">
      <c r="A28" s="257">
        <v>24</v>
      </c>
      <c r="B28" s="123" t="s">
        <v>455</v>
      </c>
      <c r="C28" s="126" t="s">
        <v>107</v>
      </c>
      <c r="D28" s="354" t="s">
        <v>62</v>
      </c>
      <c r="E28" s="258" t="s">
        <v>456</v>
      </c>
      <c r="F28" s="258">
        <v>696000</v>
      </c>
      <c r="G28" s="126" t="s">
        <v>205</v>
      </c>
      <c r="H28" s="124" t="s">
        <v>206</v>
      </c>
      <c r="I28" s="123" t="s">
        <v>371</v>
      </c>
      <c r="J28" s="126" t="s">
        <v>33</v>
      </c>
      <c r="K28" s="123" t="s">
        <v>457</v>
      </c>
      <c r="L28" s="123" t="s">
        <v>26</v>
      </c>
      <c r="M28" s="123">
        <v>12</v>
      </c>
      <c r="N28" s="123"/>
      <c r="O28" s="123"/>
      <c r="P28" s="126"/>
    </row>
    <row r="29" spans="1:16" ht="57" customHeight="1" x14ac:dyDescent="0.25">
      <c r="A29" s="76">
        <v>25</v>
      </c>
      <c r="B29" s="53" t="s">
        <v>458</v>
      </c>
      <c r="C29" s="49" t="s">
        <v>459</v>
      </c>
      <c r="D29" s="93" t="s">
        <v>460</v>
      </c>
      <c r="E29" s="51" t="s">
        <v>461</v>
      </c>
      <c r="F29" s="51">
        <v>538605</v>
      </c>
      <c r="G29" s="49" t="s">
        <v>205</v>
      </c>
      <c r="H29" s="52" t="s">
        <v>206</v>
      </c>
      <c r="I29" s="53" t="s">
        <v>371</v>
      </c>
      <c r="J29" s="49" t="s">
        <v>33</v>
      </c>
      <c r="K29" s="53" t="s">
        <v>400</v>
      </c>
      <c r="L29" s="53" t="s">
        <v>26</v>
      </c>
      <c r="M29" s="53">
        <v>15</v>
      </c>
      <c r="N29" s="53"/>
      <c r="O29" s="53"/>
      <c r="P29" s="49"/>
    </row>
    <row r="30" spans="1:16" ht="51" x14ac:dyDescent="0.25">
      <c r="A30" s="81">
        <v>26</v>
      </c>
      <c r="B30" s="69" t="s">
        <v>132</v>
      </c>
      <c r="C30" s="69" t="s">
        <v>107</v>
      </c>
      <c r="D30" s="94" t="s">
        <v>62</v>
      </c>
      <c r="E30" s="82">
        <v>5000</v>
      </c>
      <c r="F30" s="82">
        <v>6053</v>
      </c>
      <c r="G30" s="69" t="s">
        <v>124</v>
      </c>
      <c r="H30" s="86" t="s">
        <v>130</v>
      </c>
      <c r="I30" s="69" t="s">
        <v>371</v>
      </c>
      <c r="J30" s="69" t="s">
        <v>33</v>
      </c>
      <c r="K30" s="69" t="s">
        <v>133</v>
      </c>
      <c r="L30" s="69" t="s">
        <v>26</v>
      </c>
      <c r="M30" s="69">
        <v>12</v>
      </c>
      <c r="N30" s="69"/>
      <c r="O30" s="69"/>
      <c r="P30" s="164" t="s">
        <v>462</v>
      </c>
    </row>
    <row r="31" spans="1:16" ht="57" customHeight="1" x14ac:dyDescent="0.25">
      <c r="A31" s="48">
        <v>27</v>
      </c>
      <c r="B31" s="53" t="s">
        <v>463</v>
      </c>
      <c r="C31" s="49" t="s">
        <v>107</v>
      </c>
      <c r="D31" s="93" t="s">
        <v>62</v>
      </c>
      <c r="E31" s="65">
        <v>2479</v>
      </c>
      <c r="F31" s="65">
        <v>1946</v>
      </c>
      <c r="G31" s="53" t="s">
        <v>464</v>
      </c>
      <c r="H31" s="53" t="s">
        <v>465</v>
      </c>
      <c r="I31" s="53" t="s">
        <v>371</v>
      </c>
      <c r="J31" s="49" t="s">
        <v>33</v>
      </c>
      <c r="K31" s="53" t="s">
        <v>378</v>
      </c>
      <c r="L31" s="53" t="s">
        <v>26</v>
      </c>
      <c r="M31" s="53">
        <v>6</v>
      </c>
      <c r="N31" s="53"/>
      <c r="O31" s="53"/>
      <c r="P31" s="49"/>
    </row>
    <row r="32" spans="1:16" ht="57" customHeight="1" x14ac:dyDescent="0.25">
      <c r="A32" s="48">
        <v>28</v>
      </c>
      <c r="B32" s="49" t="s">
        <v>466</v>
      </c>
      <c r="C32" s="49" t="s">
        <v>467</v>
      </c>
      <c r="D32" s="93" t="s">
        <v>62</v>
      </c>
      <c r="E32" s="51">
        <v>60000</v>
      </c>
      <c r="F32" s="51">
        <v>25000</v>
      </c>
      <c r="G32" s="49" t="s">
        <v>205</v>
      </c>
      <c r="H32" s="52" t="s">
        <v>206</v>
      </c>
      <c r="I32" s="53" t="s">
        <v>371</v>
      </c>
      <c r="J32" s="53" t="s">
        <v>33</v>
      </c>
      <c r="K32" s="53" t="s">
        <v>297</v>
      </c>
      <c r="L32" s="53" t="s">
        <v>26</v>
      </c>
      <c r="M32" s="53">
        <v>12</v>
      </c>
      <c r="N32" s="53"/>
      <c r="O32" s="53"/>
      <c r="P32" s="49"/>
    </row>
    <row r="33" spans="1:16" ht="57" customHeight="1" x14ac:dyDescent="0.25">
      <c r="A33" s="157">
        <v>29</v>
      </c>
      <c r="B33" s="87" t="s">
        <v>468</v>
      </c>
      <c r="C33" s="87" t="s">
        <v>107</v>
      </c>
      <c r="D33" s="178" t="s">
        <v>62</v>
      </c>
      <c r="E33" s="180">
        <v>339012</v>
      </c>
      <c r="F33" s="180">
        <v>338047</v>
      </c>
      <c r="G33" s="63" t="s">
        <v>205</v>
      </c>
      <c r="H33" s="158" t="s">
        <v>206</v>
      </c>
      <c r="I33" s="63" t="s">
        <v>371</v>
      </c>
      <c r="J33" s="63" t="s">
        <v>33</v>
      </c>
      <c r="K33" s="63" t="s">
        <v>409</v>
      </c>
      <c r="L33" s="63" t="s">
        <v>26</v>
      </c>
      <c r="M33" s="63">
        <v>12</v>
      </c>
      <c r="N33" s="63"/>
      <c r="O33" s="63"/>
      <c r="P33" s="63"/>
    </row>
    <row r="34" spans="1:16" ht="66" customHeight="1" x14ac:dyDescent="0.25">
      <c r="A34" s="157">
        <v>30</v>
      </c>
      <c r="B34" s="63" t="s">
        <v>469</v>
      </c>
      <c r="C34" s="87" t="s">
        <v>107</v>
      </c>
      <c r="D34" s="178" t="s">
        <v>62</v>
      </c>
      <c r="E34" s="180">
        <v>22592</v>
      </c>
      <c r="F34" s="180"/>
      <c r="G34" s="87" t="s">
        <v>205</v>
      </c>
      <c r="H34" s="158" t="s">
        <v>206</v>
      </c>
      <c r="I34" s="63" t="s">
        <v>371</v>
      </c>
      <c r="J34" s="87" t="s">
        <v>33</v>
      </c>
      <c r="K34" s="63" t="s">
        <v>297</v>
      </c>
      <c r="L34" s="63" t="s">
        <v>26</v>
      </c>
      <c r="M34" s="63">
        <v>3</v>
      </c>
      <c r="N34" s="63"/>
      <c r="O34" s="63"/>
      <c r="P34" s="49" t="s">
        <v>470</v>
      </c>
    </row>
    <row r="35" spans="1:16" ht="57" customHeight="1" x14ac:dyDescent="0.25">
      <c r="A35" s="48">
        <v>31</v>
      </c>
      <c r="B35" s="53" t="s">
        <v>471</v>
      </c>
      <c r="C35" s="49" t="s">
        <v>107</v>
      </c>
      <c r="D35" s="93" t="s">
        <v>62</v>
      </c>
      <c r="E35" s="65">
        <v>179394</v>
      </c>
      <c r="F35" s="51">
        <v>238134</v>
      </c>
      <c r="G35" s="49" t="s">
        <v>205</v>
      </c>
      <c r="H35" s="52" t="s">
        <v>206</v>
      </c>
      <c r="I35" s="53" t="s">
        <v>371</v>
      </c>
      <c r="J35" s="49" t="s">
        <v>33</v>
      </c>
      <c r="K35" s="53" t="s">
        <v>297</v>
      </c>
      <c r="L35" s="53" t="s">
        <v>26</v>
      </c>
      <c r="M35" s="53">
        <v>3</v>
      </c>
      <c r="N35" s="53"/>
      <c r="O35" s="53"/>
      <c r="P35" s="49"/>
    </row>
    <row r="36" spans="1:16" ht="57.75" customHeight="1" x14ac:dyDescent="0.25">
      <c r="A36" s="76">
        <v>32</v>
      </c>
      <c r="B36" s="61" t="s">
        <v>472</v>
      </c>
      <c r="C36" s="61" t="s">
        <v>107</v>
      </c>
      <c r="D36" s="94" t="s">
        <v>204</v>
      </c>
      <c r="E36" s="82">
        <v>561560</v>
      </c>
      <c r="F36" s="82">
        <v>1347744</v>
      </c>
      <c r="G36" s="53" t="s">
        <v>205</v>
      </c>
      <c r="H36" s="86" t="s">
        <v>473</v>
      </c>
      <c r="I36" s="53" t="s">
        <v>371</v>
      </c>
      <c r="J36" s="69" t="s">
        <v>33</v>
      </c>
      <c r="K36" s="69" t="s">
        <v>372</v>
      </c>
      <c r="L36" s="49" t="s">
        <v>58</v>
      </c>
      <c r="M36" s="69">
        <v>5</v>
      </c>
      <c r="N36" s="69"/>
      <c r="O36" s="114"/>
      <c r="P36" s="69" t="s">
        <v>474</v>
      </c>
    </row>
    <row r="37" spans="1:16" ht="57" customHeight="1" x14ac:dyDescent="0.25">
      <c r="A37" s="48">
        <v>33</v>
      </c>
      <c r="B37" s="49" t="s">
        <v>475</v>
      </c>
      <c r="C37" s="49" t="s">
        <v>107</v>
      </c>
      <c r="D37" s="93" t="s">
        <v>204</v>
      </c>
      <c r="E37" s="51" t="s">
        <v>476</v>
      </c>
      <c r="F37" s="51">
        <v>111083</v>
      </c>
      <c r="G37" s="49" t="s">
        <v>205</v>
      </c>
      <c r="H37" s="52" t="s">
        <v>206</v>
      </c>
      <c r="I37" s="53" t="s">
        <v>371</v>
      </c>
      <c r="J37" s="49" t="s">
        <v>33</v>
      </c>
      <c r="K37" s="53" t="s">
        <v>57</v>
      </c>
      <c r="L37" s="53" t="s">
        <v>58</v>
      </c>
      <c r="M37" s="53">
        <v>12</v>
      </c>
      <c r="N37" s="53"/>
      <c r="O37" s="53"/>
      <c r="P37" s="49"/>
    </row>
    <row r="38" spans="1:16" ht="57" customHeight="1" x14ac:dyDescent="0.25">
      <c r="A38" s="48">
        <v>34</v>
      </c>
      <c r="B38" s="179" t="s">
        <v>477</v>
      </c>
      <c r="C38" s="49" t="s">
        <v>107</v>
      </c>
      <c r="D38" s="93" t="s">
        <v>204</v>
      </c>
      <c r="E38" s="51" t="s">
        <v>478</v>
      </c>
      <c r="F38" s="51">
        <v>52200</v>
      </c>
      <c r="G38" s="49" t="s">
        <v>479</v>
      </c>
      <c r="H38" s="53" t="s">
        <v>480</v>
      </c>
      <c r="I38" s="53" t="s">
        <v>371</v>
      </c>
      <c r="J38" s="49" t="s">
        <v>33</v>
      </c>
      <c r="K38" s="53" t="s">
        <v>400</v>
      </c>
      <c r="L38" s="53" t="s">
        <v>26</v>
      </c>
      <c r="M38" s="53">
        <v>12</v>
      </c>
      <c r="N38" s="53"/>
      <c r="O38" s="53"/>
      <c r="P38" s="49"/>
    </row>
    <row r="39" spans="1:16" ht="51" x14ac:dyDescent="0.25">
      <c r="A39" s="81">
        <v>35</v>
      </c>
      <c r="B39" s="69" t="s">
        <v>315</v>
      </c>
      <c r="C39" s="69" t="s">
        <v>292</v>
      </c>
      <c r="D39" s="94" t="s">
        <v>204</v>
      </c>
      <c r="E39" s="82">
        <v>1295</v>
      </c>
      <c r="F39" s="82">
        <f>1568+313</f>
        <v>1881</v>
      </c>
      <c r="G39" s="62" t="s">
        <v>311</v>
      </c>
      <c r="H39" s="86" t="s">
        <v>309</v>
      </c>
      <c r="I39" s="69" t="s">
        <v>371</v>
      </c>
      <c r="J39" s="69" t="s">
        <v>33</v>
      </c>
      <c r="K39" s="69" t="s">
        <v>133</v>
      </c>
      <c r="L39" s="69" t="s">
        <v>26</v>
      </c>
      <c r="M39" s="69">
        <v>36</v>
      </c>
      <c r="N39" s="69"/>
      <c r="O39" s="69"/>
      <c r="P39" s="164" t="s">
        <v>462</v>
      </c>
    </row>
    <row r="40" spans="1:16" ht="57" customHeight="1" x14ac:dyDescent="0.25">
      <c r="A40" s="56">
        <v>36</v>
      </c>
      <c r="B40" s="53" t="s">
        <v>481</v>
      </c>
      <c r="C40" s="53" t="s">
        <v>292</v>
      </c>
      <c r="D40" s="92" t="s">
        <v>253</v>
      </c>
      <c r="E40" s="65" t="s">
        <v>482</v>
      </c>
      <c r="F40" s="65">
        <v>92861</v>
      </c>
      <c r="G40" s="53" t="s">
        <v>205</v>
      </c>
      <c r="H40" s="52" t="s">
        <v>206</v>
      </c>
      <c r="I40" s="53" t="s">
        <v>371</v>
      </c>
      <c r="J40" s="53" t="s">
        <v>33</v>
      </c>
      <c r="K40" s="53" t="s">
        <v>424</v>
      </c>
      <c r="L40" s="53" t="s">
        <v>26</v>
      </c>
      <c r="M40" s="53">
        <v>12</v>
      </c>
      <c r="N40" s="53"/>
      <c r="O40" s="53"/>
      <c r="P40" s="53"/>
    </row>
    <row r="41" spans="1:16" ht="57" customHeight="1" x14ac:dyDescent="0.25">
      <c r="A41" s="48">
        <v>37</v>
      </c>
      <c r="B41" s="53" t="s">
        <v>483</v>
      </c>
      <c r="C41" s="49" t="s">
        <v>484</v>
      </c>
      <c r="D41" s="92" t="s">
        <v>180</v>
      </c>
      <c r="E41" s="65">
        <v>2000</v>
      </c>
      <c r="F41" s="65">
        <v>2000</v>
      </c>
      <c r="G41" s="53" t="s">
        <v>485</v>
      </c>
      <c r="H41" s="53" t="s">
        <v>465</v>
      </c>
      <c r="I41" s="53" t="s">
        <v>371</v>
      </c>
      <c r="J41" s="53" t="s">
        <v>33</v>
      </c>
      <c r="K41" s="53" t="s">
        <v>486</v>
      </c>
      <c r="L41" s="53" t="s">
        <v>26</v>
      </c>
      <c r="M41" s="53">
        <v>1</v>
      </c>
      <c r="N41" s="53"/>
      <c r="O41" s="53"/>
      <c r="P41" s="233"/>
    </row>
    <row r="42" spans="1:16" ht="57" customHeight="1" x14ac:dyDescent="0.25">
      <c r="A42" s="48">
        <v>38</v>
      </c>
      <c r="B42" s="49" t="s">
        <v>487</v>
      </c>
      <c r="C42" s="49" t="s">
        <v>292</v>
      </c>
      <c r="D42" s="93" t="s">
        <v>180</v>
      </c>
      <c r="E42" s="51">
        <v>3305</v>
      </c>
      <c r="F42" s="51">
        <v>4000</v>
      </c>
      <c r="G42" s="49" t="s">
        <v>488</v>
      </c>
      <c r="H42" s="53" t="s">
        <v>489</v>
      </c>
      <c r="I42" s="53" t="s">
        <v>371</v>
      </c>
      <c r="J42" s="49" t="s">
        <v>33</v>
      </c>
      <c r="K42" s="53" t="s">
        <v>490</v>
      </c>
      <c r="L42" s="53" t="s">
        <v>26</v>
      </c>
      <c r="M42" s="53">
        <v>3</v>
      </c>
      <c r="N42" s="53"/>
      <c r="O42" s="53"/>
      <c r="P42" s="233"/>
    </row>
    <row r="43" spans="1:16" ht="57" customHeight="1" x14ac:dyDescent="0.25">
      <c r="A43" s="48">
        <v>39</v>
      </c>
      <c r="B43" s="49" t="s">
        <v>491</v>
      </c>
      <c r="C43" s="49" t="s">
        <v>292</v>
      </c>
      <c r="D43" s="182" t="s">
        <v>253</v>
      </c>
      <c r="E43" s="65" t="s">
        <v>492</v>
      </c>
      <c r="F43" s="65">
        <v>163006</v>
      </c>
      <c r="G43" s="53" t="s">
        <v>205</v>
      </c>
      <c r="H43" s="52" t="s">
        <v>206</v>
      </c>
      <c r="I43" s="53" t="s">
        <v>371</v>
      </c>
      <c r="J43" s="53" t="s">
        <v>33</v>
      </c>
      <c r="K43" s="53" t="s">
        <v>372</v>
      </c>
      <c r="L43" s="53" t="s">
        <v>26</v>
      </c>
      <c r="M43" s="53">
        <v>12</v>
      </c>
      <c r="N43" s="53"/>
      <c r="O43" s="53"/>
      <c r="P43" s="233"/>
    </row>
    <row r="44" spans="1:16" ht="68.25" customHeight="1" x14ac:dyDescent="0.25">
      <c r="A44" s="48">
        <v>40</v>
      </c>
      <c r="B44" s="53" t="s">
        <v>493</v>
      </c>
      <c r="C44" s="53" t="s">
        <v>292</v>
      </c>
      <c r="D44" s="92" t="s">
        <v>180</v>
      </c>
      <c r="E44" s="65" t="s">
        <v>494</v>
      </c>
      <c r="F44" s="65">
        <v>197442</v>
      </c>
      <c r="G44" s="53" t="s">
        <v>205</v>
      </c>
      <c r="H44" s="52" t="s">
        <v>206</v>
      </c>
      <c r="I44" s="53" t="s">
        <v>371</v>
      </c>
      <c r="J44" s="53" t="s">
        <v>33</v>
      </c>
      <c r="K44" s="53" t="s">
        <v>372</v>
      </c>
      <c r="L44" s="53" t="s">
        <v>26</v>
      </c>
      <c r="M44" s="53">
        <v>10</v>
      </c>
      <c r="N44" s="53"/>
      <c r="O44" s="53"/>
      <c r="P44" s="233"/>
    </row>
    <row r="45" spans="1:16" ht="57" customHeight="1" x14ac:dyDescent="0.25">
      <c r="A45" s="48">
        <v>41</v>
      </c>
      <c r="B45" s="53" t="s">
        <v>495</v>
      </c>
      <c r="C45" s="53" t="s">
        <v>292</v>
      </c>
      <c r="D45" s="92" t="s">
        <v>180</v>
      </c>
      <c r="E45" s="65" t="s">
        <v>496</v>
      </c>
      <c r="F45" s="65">
        <v>125195</v>
      </c>
      <c r="G45" s="53" t="s">
        <v>205</v>
      </c>
      <c r="H45" s="52" t="s">
        <v>206</v>
      </c>
      <c r="I45" s="53" t="s">
        <v>371</v>
      </c>
      <c r="J45" s="53" t="s">
        <v>33</v>
      </c>
      <c r="K45" s="53" t="s">
        <v>303</v>
      </c>
      <c r="L45" s="53" t="s">
        <v>26</v>
      </c>
      <c r="M45" s="53">
        <v>11</v>
      </c>
      <c r="N45" s="53"/>
      <c r="O45" s="53"/>
      <c r="P45" s="233"/>
    </row>
    <row r="46" spans="1:16" ht="85.5" customHeight="1" x14ac:dyDescent="0.25">
      <c r="A46" s="48">
        <v>42</v>
      </c>
      <c r="B46" s="53" t="s">
        <v>497</v>
      </c>
      <c r="C46" s="53" t="s">
        <v>292</v>
      </c>
      <c r="D46" s="92" t="s">
        <v>180</v>
      </c>
      <c r="E46" s="65" t="s">
        <v>498</v>
      </c>
      <c r="F46" s="65">
        <v>112621</v>
      </c>
      <c r="G46" s="53" t="s">
        <v>205</v>
      </c>
      <c r="H46" s="52" t="s">
        <v>206</v>
      </c>
      <c r="I46" s="53" t="s">
        <v>371</v>
      </c>
      <c r="J46" s="53" t="s">
        <v>33</v>
      </c>
      <c r="K46" s="53" t="s">
        <v>400</v>
      </c>
      <c r="L46" s="53" t="s">
        <v>26</v>
      </c>
      <c r="M46" s="53">
        <v>12</v>
      </c>
      <c r="N46" s="53"/>
      <c r="O46" s="53"/>
      <c r="P46" s="233"/>
    </row>
    <row r="47" spans="1:16" ht="57" customHeight="1" x14ac:dyDescent="0.25">
      <c r="A47" s="48">
        <v>43</v>
      </c>
      <c r="B47" s="53" t="s">
        <v>499</v>
      </c>
      <c r="C47" s="53" t="s">
        <v>292</v>
      </c>
      <c r="D47" s="92" t="s">
        <v>180</v>
      </c>
      <c r="E47" s="65">
        <v>367675</v>
      </c>
      <c r="F47" s="65">
        <v>371537</v>
      </c>
      <c r="G47" s="53" t="s">
        <v>205</v>
      </c>
      <c r="H47" s="52" t="s">
        <v>206</v>
      </c>
      <c r="I47" s="53" t="s">
        <v>371</v>
      </c>
      <c r="J47" s="53" t="s">
        <v>33</v>
      </c>
      <c r="K47" s="53" t="s">
        <v>400</v>
      </c>
      <c r="L47" s="53" t="s">
        <v>26</v>
      </c>
      <c r="M47" s="53">
        <v>10</v>
      </c>
      <c r="N47" s="53"/>
      <c r="O47" s="53"/>
      <c r="P47" s="188"/>
    </row>
    <row r="48" spans="1:16" ht="57" customHeight="1" x14ac:dyDescent="0.25">
      <c r="A48" s="48">
        <v>44</v>
      </c>
      <c r="B48" s="49" t="s">
        <v>500</v>
      </c>
      <c r="C48" s="49" t="s">
        <v>307</v>
      </c>
      <c r="D48" s="93" t="s">
        <v>501</v>
      </c>
      <c r="E48" s="65">
        <v>69902</v>
      </c>
      <c r="F48" s="65">
        <v>34951</v>
      </c>
      <c r="G48" s="53" t="s">
        <v>205</v>
      </c>
      <c r="H48" s="52" t="s">
        <v>206</v>
      </c>
      <c r="I48" s="53" t="s">
        <v>371</v>
      </c>
      <c r="J48" s="53" t="s">
        <v>33</v>
      </c>
      <c r="K48" s="53" t="s">
        <v>303</v>
      </c>
      <c r="L48" s="53" t="s">
        <v>26</v>
      </c>
      <c r="M48" s="53">
        <v>24</v>
      </c>
      <c r="N48" s="53"/>
      <c r="O48" s="53"/>
      <c r="P48" s="49"/>
    </row>
    <row r="49" spans="1:16" ht="57" customHeight="1" x14ac:dyDescent="0.25">
      <c r="A49" s="48">
        <v>45</v>
      </c>
      <c r="B49" s="53" t="s">
        <v>502</v>
      </c>
      <c r="C49" s="53" t="s">
        <v>307</v>
      </c>
      <c r="D49" s="92" t="s">
        <v>501</v>
      </c>
      <c r="E49" s="65" t="s">
        <v>503</v>
      </c>
      <c r="F49" s="65">
        <v>386400</v>
      </c>
      <c r="G49" s="53" t="s">
        <v>205</v>
      </c>
      <c r="H49" s="52" t="s">
        <v>206</v>
      </c>
      <c r="I49" s="53" t="s">
        <v>371</v>
      </c>
      <c r="J49" s="53" t="s">
        <v>33</v>
      </c>
      <c r="K49" s="53" t="s">
        <v>424</v>
      </c>
      <c r="L49" s="53" t="s">
        <v>26</v>
      </c>
      <c r="M49" s="53">
        <v>12</v>
      </c>
      <c r="N49" s="53"/>
      <c r="O49" s="53"/>
      <c r="P49" s="49"/>
    </row>
    <row r="50" spans="1:16" ht="57" customHeight="1" x14ac:dyDescent="0.25">
      <c r="A50" s="48">
        <v>46</v>
      </c>
      <c r="B50" s="49" t="s">
        <v>504</v>
      </c>
      <c r="C50" s="49" t="s">
        <v>505</v>
      </c>
      <c r="D50" s="92" t="s">
        <v>506</v>
      </c>
      <c r="E50" s="65">
        <v>47992</v>
      </c>
      <c r="F50" s="65">
        <v>47992</v>
      </c>
      <c r="G50" s="53" t="s">
        <v>205</v>
      </c>
      <c r="H50" s="52" t="s">
        <v>206</v>
      </c>
      <c r="I50" s="53" t="s">
        <v>371</v>
      </c>
      <c r="J50" s="53" t="s">
        <v>33</v>
      </c>
      <c r="K50" s="53" t="s">
        <v>507</v>
      </c>
      <c r="L50" s="53" t="s">
        <v>26</v>
      </c>
      <c r="M50" s="53">
        <v>12</v>
      </c>
      <c r="N50" s="53"/>
      <c r="O50" s="53"/>
      <c r="P50" s="49"/>
    </row>
    <row r="51" spans="1:16" ht="57" customHeight="1" x14ac:dyDescent="0.25">
      <c r="A51" s="48">
        <v>47</v>
      </c>
      <c r="B51" s="49" t="s">
        <v>508</v>
      </c>
      <c r="C51" s="49" t="s">
        <v>307</v>
      </c>
      <c r="D51" s="92" t="s">
        <v>310</v>
      </c>
      <c r="E51" s="51" t="s">
        <v>509</v>
      </c>
      <c r="F51" s="51">
        <v>243415</v>
      </c>
      <c r="G51" s="49" t="s">
        <v>205</v>
      </c>
      <c r="H51" s="52" t="s">
        <v>206</v>
      </c>
      <c r="I51" s="53" t="s">
        <v>371</v>
      </c>
      <c r="J51" s="49" t="s">
        <v>33</v>
      </c>
      <c r="K51" s="53" t="s">
        <v>372</v>
      </c>
      <c r="L51" s="53" t="s">
        <v>58</v>
      </c>
      <c r="M51" s="53">
        <v>12</v>
      </c>
      <c r="N51" s="53"/>
      <c r="O51" s="53"/>
      <c r="P51" s="49"/>
    </row>
    <row r="52" spans="1:16" ht="57" customHeight="1" x14ac:dyDescent="0.25">
      <c r="A52" s="48">
        <v>48</v>
      </c>
      <c r="B52" s="53" t="s">
        <v>510</v>
      </c>
      <c r="C52" s="49" t="s">
        <v>307</v>
      </c>
      <c r="D52" s="92" t="s">
        <v>310</v>
      </c>
      <c r="E52" s="51" t="s">
        <v>511</v>
      </c>
      <c r="F52" s="51">
        <v>395021</v>
      </c>
      <c r="G52" s="49" t="s">
        <v>205</v>
      </c>
      <c r="H52" s="52" t="s">
        <v>206</v>
      </c>
      <c r="I52" s="53" t="s">
        <v>371</v>
      </c>
      <c r="J52" s="49" t="s">
        <v>33</v>
      </c>
      <c r="K52" s="53" t="s">
        <v>372</v>
      </c>
      <c r="L52" s="53" t="s">
        <v>26</v>
      </c>
      <c r="M52" s="53">
        <v>12</v>
      </c>
      <c r="N52" s="53"/>
      <c r="O52" s="53"/>
      <c r="P52" s="49"/>
    </row>
    <row r="53" spans="1:16" ht="57" customHeight="1" x14ac:dyDescent="0.25">
      <c r="A53" s="48">
        <v>49</v>
      </c>
      <c r="B53" s="49" t="s">
        <v>512</v>
      </c>
      <c r="C53" s="49" t="s">
        <v>307</v>
      </c>
      <c r="D53" s="92" t="s">
        <v>310</v>
      </c>
      <c r="E53" s="51" t="s">
        <v>513</v>
      </c>
      <c r="F53" s="51">
        <v>183841</v>
      </c>
      <c r="G53" s="49" t="s">
        <v>205</v>
      </c>
      <c r="H53" s="52" t="s">
        <v>206</v>
      </c>
      <c r="I53" s="53" t="s">
        <v>371</v>
      </c>
      <c r="J53" s="49" t="s">
        <v>33</v>
      </c>
      <c r="K53" s="53" t="s">
        <v>372</v>
      </c>
      <c r="L53" s="53" t="s">
        <v>26</v>
      </c>
      <c r="M53" s="53">
        <v>12</v>
      </c>
      <c r="N53" s="53"/>
      <c r="O53" s="53"/>
      <c r="P53" s="233"/>
    </row>
    <row r="54" spans="1:16" ht="77.25" customHeight="1" x14ac:dyDescent="0.25">
      <c r="A54" s="48">
        <v>50</v>
      </c>
      <c r="B54" s="53" t="s">
        <v>514</v>
      </c>
      <c r="C54" s="49" t="s">
        <v>307</v>
      </c>
      <c r="D54" s="92" t="s">
        <v>515</v>
      </c>
      <c r="E54" s="51">
        <v>749000</v>
      </c>
      <c r="F54" s="51">
        <v>420480</v>
      </c>
      <c r="G54" s="49" t="s">
        <v>205</v>
      </c>
      <c r="H54" s="52" t="s">
        <v>206</v>
      </c>
      <c r="I54" s="53" t="s">
        <v>371</v>
      </c>
      <c r="J54" s="49" t="s">
        <v>33</v>
      </c>
      <c r="K54" s="53" t="s">
        <v>207</v>
      </c>
      <c r="L54" s="53" t="s">
        <v>26</v>
      </c>
      <c r="M54" s="53">
        <v>12</v>
      </c>
      <c r="N54" s="53"/>
      <c r="O54" s="53"/>
      <c r="P54" s="49" t="s">
        <v>516</v>
      </c>
    </row>
    <row r="55" spans="1:16" ht="57" customHeight="1" x14ac:dyDescent="0.25">
      <c r="A55" s="48">
        <v>51</v>
      </c>
      <c r="B55" s="53" t="s">
        <v>517</v>
      </c>
      <c r="C55" s="53" t="s">
        <v>307</v>
      </c>
      <c r="D55" s="92" t="s">
        <v>515</v>
      </c>
      <c r="E55" s="65" t="s">
        <v>518</v>
      </c>
      <c r="F55" s="65">
        <v>258750</v>
      </c>
      <c r="G55" s="53" t="s">
        <v>205</v>
      </c>
      <c r="H55" s="52" t="s">
        <v>206</v>
      </c>
      <c r="I55" s="53" t="s">
        <v>371</v>
      </c>
      <c r="J55" s="53" t="s">
        <v>33</v>
      </c>
      <c r="K55" s="53" t="s">
        <v>418</v>
      </c>
      <c r="L55" s="53" t="s">
        <v>26</v>
      </c>
      <c r="M55" s="53">
        <v>12</v>
      </c>
      <c r="N55" s="53"/>
      <c r="O55" s="53"/>
      <c r="P55" s="49"/>
    </row>
    <row r="56" spans="1:16" ht="57" customHeight="1" x14ac:dyDescent="0.25">
      <c r="A56" s="48">
        <v>52</v>
      </c>
      <c r="B56" s="49" t="s">
        <v>519</v>
      </c>
      <c r="C56" s="49" t="s">
        <v>307</v>
      </c>
      <c r="D56" s="92" t="s">
        <v>515</v>
      </c>
      <c r="E56" s="65" t="s">
        <v>520</v>
      </c>
      <c r="F56" s="65">
        <v>21354</v>
      </c>
      <c r="G56" s="53" t="s">
        <v>205</v>
      </c>
      <c r="H56" s="52" t="s">
        <v>206</v>
      </c>
      <c r="I56" s="53" t="s">
        <v>371</v>
      </c>
      <c r="J56" s="53" t="s">
        <v>33</v>
      </c>
      <c r="K56" s="53" t="s">
        <v>457</v>
      </c>
      <c r="L56" s="53" t="s">
        <v>58</v>
      </c>
      <c r="M56" s="53">
        <v>12</v>
      </c>
      <c r="N56" s="53"/>
      <c r="O56" s="53"/>
      <c r="P56" s="49"/>
    </row>
    <row r="57" spans="1:16" ht="76.5" customHeight="1" x14ac:dyDescent="0.25">
      <c r="A57" s="48">
        <v>53</v>
      </c>
      <c r="B57" s="53" t="s">
        <v>521</v>
      </c>
      <c r="C57" s="49" t="s">
        <v>307</v>
      </c>
      <c r="D57" s="93" t="s">
        <v>515</v>
      </c>
      <c r="E57" s="51">
        <v>579475</v>
      </c>
      <c r="F57" s="51">
        <v>608965</v>
      </c>
      <c r="G57" s="49" t="s">
        <v>205</v>
      </c>
      <c r="H57" s="52" t="s">
        <v>206</v>
      </c>
      <c r="I57" s="53" t="s">
        <v>371</v>
      </c>
      <c r="J57" s="49" t="s">
        <v>33</v>
      </c>
      <c r="K57" s="53" t="s">
        <v>297</v>
      </c>
      <c r="L57" s="53" t="s">
        <v>26</v>
      </c>
      <c r="M57" s="53">
        <v>12</v>
      </c>
      <c r="N57" s="53"/>
      <c r="O57" s="53"/>
      <c r="P57" s="52" t="s">
        <v>516</v>
      </c>
    </row>
    <row r="58" spans="1:16" ht="68.45" customHeight="1" x14ac:dyDescent="0.25">
      <c r="A58" s="48">
        <v>54</v>
      </c>
      <c r="B58" s="53" t="s">
        <v>522</v>
      </c>
      <c r="C58" s="49" t="s">
        <v>307</v>
      </c>
      <c r="D58" s="93" t="s">
        <v>515</v>
      </c>
      <c r="E58" s="51">
        <v>543772</v>
      </c>
      <c r="F58" s="51">
        <v>555900</v>
      </c>
      <c r="G58" s="49" t="s">
        <v>205</v>
      </c>
      <c r="H58" s="52" t="s">
        <v>206</v>
      </c>
      <c r="I58" s="53" t="s">
        <v>371</v>
      </c>
      <c r="J58" s="49" t="s">
        <v>33</v>
      </c>
      <c r="K58" s="53" t="s">
        <v>297</v>
      </c>
      <c r="L58" s="53" t="s">
        <v>26</v>
      </c>
      <c r="M58" s="53">
        <v>12</v>
      </c>
      <c r="N58" s="53"/>
      <c r="O58" s="53"/>
      <c r="P58" s="52" t="s">
        <v>516</v>
      </c>
    </row>
    <row r="59" spans="1:16" ht="64.900000000000006" customHeight="1" x14ac:dyDescent="0.25">
      <c r="A59" s="48">
        <v>55</v>
      </c>
      <c r="B59" s="53" t="s">
        <v>523</v>
      </c>
      <c r="C59" s="49" t="s">
        <v>307</v>
      </c>
      <c r="D59" s="93" t="s">
        <v>515</v>
      </c>
      <c r="E59" s="51">
        <v>25401</v>
      </c>
      <c r="F59" s="51"/>
      <c r="G59" s="49" t="s">
        <v>205</v>
      </c>
      <c r="H59" s="52" t="s">
        <v>206</v>
      </c>
      <c r="I59" s="53" t="s">
        <v>371</v>
      </c>
      <c r="J59" s="49" t="s">
        <v>33</v>
      </c>
      <c r="K59" s="53" t="s">
        <v>297</v>
      </c>
      <c r="L59" s="53" t="s">
        <v>26</v>
      </c>
      <c r="M59" s="53">
        <v>12</v>
      </c>
      <c r="N59" s="53"/>
      <c r="O59" s="53"/>
      <c r="P59" s="52" t="s">
        <v>516</v>
      </c>
    </row>
    <row r="60" spans="1:16" ht="78.599999999999994" customHeight="1" x14ac:dyDescent="0.25">
      <c r="A60" s="48">
        <v>56</v>
      </c>
      <c r="B60" s="53" t="s">
        <v>524</v>
      </c>
      <c r="C60" s="49" t="s">
        <v>307</v>
      </c>
      <c r="D60" s="93" t="s">
        <v>515</v>
      </c>
      <c r="E60" s="51">
        <v>21051</v>
      </c>
      <c r="F60" s="51"/>
      <c r="G60" s="49" t="s">
        <v>205</v>
      </c>
      <c r="H60" s="52" t="s">
        <v>206</v>
      </c>
      <c r="I60" s="53" t="s">
        <v>371</v>
      </c>
      <c r="J60" s="49" t="s">
        <v>33</v>
      </c>
      <c r="K60" s="53" t="s">
        <v>297</v>
      </c>
      <c r="L60" s="53" t="s">
        <v>26</v>
      </c>
      <c r="M60" s="53">
        <v>12</v>
      </c>
      <c r="N60" s="53"/>
      <c r="O60" s="53"/>
      <c r="P60" s="52" t="s">
        <v>516</v>
      </c>
    </row>
    <row r="61" spans="1:16" ht="70.150000000000006" customHeight="1" x14ac:dyDescent="0.25">
      <c r="A61" s="48">
        <v>57</v>
      </c>
      <c r="B61" s="53" t="s">
        <v>525</v>
      </c>
      <c r="C61" s="49" t="s">
        <v>307</v>
      </c>
      <c r="D61" s="93" t="s">
        <v>515</v>
      </c>
      <c r="E61" s="51">
        <v>61640</v>
      </c>
      <c r="F61" s="51">
        <v>61640</v>
      </c>
      <c r="G61" s="49" t="s">
        <v>205</v>
      </c>
      <c r="H61" s="52" t="s">
        <v>206</v>
      </c>
      <c r="I61" s="53" t="s">
        <v>371</v>
      </c>
      <c r="J61" s="49" t="s">
        <v>33</v>
      </c>
      <c r="K61" s="53" t="s">
        <v>297</v>
      </c>
      <c r="L61" s="53" t="s">
        <v>26</v>
      </c>
      <c r="M61" s="53">
        <v>12</v>
      </c>
      <c r="N61" s="53"/>
      <c r="O61" s="53"/>
      <c r="P61" s="52" t="s">
        <v>516</v>
      </c>
    </row>
    <row r="62" spans="1:16" ht="57" customHeight="1" x14ac:dyDescent="0.25">
      <c r="A62" s="56">
        <v>58</v>
      </c>
      <c r="B62" s="53" t="s">
        <v>526</v>
      </c>
      <c r="C62" s="53" t="s">
        <v>307</v>
      </c>
      <c r="D62" s="92" t="s">
        <v>515</v>
      </c>
      <c r="E62" s="65">
        <v>74820</v>
      </c>
      <c r="F62" s="65">
        <v>76905</v>
      </c>
      <c r="G62" s="53" t="s">
        <v>527</v>
      </c>
      <c r="H62" s="52" t="s">
        <v>206</v>
      </c>
      <c r="I62" s="53" t="s">
        <v>371</v>
      </c>
      <c r="J62" s="53" t="s">
        <v>33</v>
      </c>
      <c r="K62" s="53" t="s">
        <v>400</v>
      </c>
      <c r="L62" s="53" t="s">
        <v>58</v>
      </c>
      <c r="M62" s="53">
        <v>24</v>
      </c>
      <c r="N62" s="53"/>
      <c r="O62" s="53"/>
      <c r="P62" s="53"/>
    </row>
    <row r="63" spans="1:16" ht="57" customHeight="1" x14ac:dyDescent="0.25">
      <c r="A63" s="56">
        <v>59</v>
      </c>
      <c r="B63" s="53" t="s">
        <v>528</v>
      </c>
      <c r="C63" s="53" t="s">
        <v>307</v>
      </c>
      <c r="D63" s="92" t="s">
        <v>515</v>
      </c>
      <c r="E63" s="65">
        <v>93700</v>
      </c>
      <c r="F63" s="65">
        <v>70950</v>
      </c>
      <c r="G63" s="53" t="s">
        <v>529</v>
      </c>
      <c r="H63" s="52" t="s">
        <v>206</v>
      </c>
      <c r="I63" s="53" t="s">
        <v>371</v>
      </c>
      <c r="J63" s="53" t="s">
        <v>33</v>
      </c>
      <c r="K63" s="53" t="s">
        <v>400</v>
      </c>
      <c r="L63" s="53" t="s">
        <v>58</v>
      </c>
      <c r="M63" s="53">
        <v>24</v>
      </c>
      <c r="N63" s="53"/>
      <c r="O63" s="53"/>
      <c r="P63" s="53"/>
    </row>
    <row r="64" spans="1:16" ht="57" customHeight="1" x14ac:dyDescent="0.25">
      <c r="A64" s="48">
        <v>60</v>
      </c>
      <c r="B64" s="49" t="s">
        <v>530</v>
      </c>
      <c r="C64" s="49" t="s">
        <v>307</v>
      </c>
      <c r="D64" s="92" t="s">
        <v>515</v>
      </c>
      <c r="E64" s="65" t="s">
        <v>531</v>
      </c>
      <c r="F64" s="65">
        <v>34924</v>
      </c>
      <c r="G64" s="53" t="s">
        <v>205</v>
      </c>
      <c r="H64" s="52" t="s">
        <v>206</v>
      </c>
      <c r="I64" s="53" t="s">
        <v>371</v>
      </c>
      <c r="J64" s="53" t="s">
        <v>33</v>
      </c>
      <c r="K64" s="53" t="s">
        <v>532</v>
      </c>
      <c r="L64" s="53" t="s">
        <v>26</v>
      </c>
      <c r="M64" s="53">
        <v>12</v>
      </c>
      <c r="N64" s="69"/>
      <c r="O64" s="69"/>
      <c r="P64" s="235"/>
    </row>
    <row r="65" spans="1:16" ht="57" customHeight="1" thickBot="1" x14ac:dyDescent="0.3">
      <c r="A65" s="353" t="s">
        <v>533</v>
      </c>
      <c r="B65" s="126" t="s">
        <v>137</v>
      </c>
      <c r="C65" s="126" t="s">
        <v>29</v>
      </c>
      <c r="D65" s="354" t="s">
        <v>101</v>
      </c>
      <c r="E65" s="355">
        <v>6000</v>
      </c>
      <c r="F65" s="355"/>
      <c r="G65" s="123" t="s">
        <v>138</v>
      </c>
      <c r="H65" s="124" t="s">
        <v>139</v>
      </c>
      <c r="I65" s="69" t="s">
        <v>371</v>
      </c>
      <c r="J65" s="69" t="s">
        <v>33</v>
      </c>
      <c r="K65" s="123" t="s">
        <v>133</v>
      </c>
      <c r="L65" s="69" t="s">
        <v>26</v>
      </c>
      <c r="M65" s="356">
        <v>24</v>
      </c>
      <c r="N65" s="69"/>
      <c r="O65" s="69"/>
      <c r="P65" s="235"/>
    </row>
    <row r="66" spans="1:16" ht="15.75" thickBot="1" x14ac:dyDescent="0.3">
      <c r="A66" s="460" t="s">
        <v>534</v>
      </c>
      <c r="B66" s="461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2"/>
    </row>
    <row r="67" spans="1:16" ht="25.5" x14ac:dyDescent="0.25">
      <c r="A67" s="122">
        <v>61</v>
      </c>
      <c r="B67" s="126" t="s">
        <v>535</v>
      </c>
      <c r="C67" s="126" t="s">
        <v>29</v>
      </c>
      <c r="D67" s="127" t="s">
        <v>20</v>
      </c>
      <c r="E67" s="128">
        <v>4000</v>
      </c>
      <c r="F67" s="128">
        <v>4972</v>
      </c>
      <c r="G67" s="126" t="s">
        <v>536</v>
      </c>
      <c r="H67" s="126" t="s">
        <v>537</v>
      </c>
      <c r="I67" s="123" t="s">
        <v>371</v>
      </c>
      <c r="J67" s="123" t="s">
        <v>24</v>
      </c>
      <c r="K67" s="123" t="s">
        <v>86</v>
      </c>
      <c r="L67" s="84" t="s">
        <v>26</v>
      </c>
      <c r="M67" s="123">
        <v>12</v>
      </c>
      <c r="N67" s="109" t="s">
        <v>538</v>
      </c>
      <c r="O67" s="342">
        <v>4000</v>
      </c>
      <c r="P67" s="124" t="s">
        <v>539</v>
      </c>
    </row>
    <row r="68" spans="1:16" s="39" customFormat="1" ht="38.25" x14ac:dyDescent="0.25">
      <c r="A68" s="48">
        <v>62</v>
      </c>
      <c r="B68" s="49" t="s">
        <v>540</v>
      </c>
      <c r="C68" s="52" t="s">
        <v>107</v>
      </c>
      <c r="D68" s="95" t="s">
        <v>101</v>
      </c>
      <c r="E68" s="65">
        <v>5373</v>
      </c>
      <c r="F68" s="65">
        <v>6501</v>
      </c>
      <c r="G68" s="53" t="s">
        <v>541</v>
      </c>
      <c r="H68" s="52" t="s">
        <v>542</v>
      </c>
      <c r="I68" s="53" t="s">
        <v>371</v>
      </c>
      <c r="J68" s="53" t="s">
        <v>24</v>
      </c>
      <c r="K68" s="53" t="s">
        <v>268</v>
      </c>
      <c r="L68" s="53" t="s">
        <v>58</v>
      </c>
      <c r="M68" s="53">
        <v>12</v>
      </c>
      <c r="N68" s="53"/>
      <c r="O68" s="53"/>
      <c r="P68" s="233"/>
    </row>
    <row r="69" spans="1:16" ht="63.75" x14ac:dyDescent="0.25">
      <c r="A69" s="56">
        <v>63</v>
      </c>
      <c r="B69" s="49" t="s">
        <v>543</v>
      </c>
      <c r="C69" s="50" t="s">
        <v>107</v>
      </c>
      <c r="D69" s="95" t="s">
        <v>48</v>
      </c>
      <c r="E69" s="121">
        <v>8200</v>
      </c>
      <c r="F69" s="121">
        <v>10080</v>
      </c>
      <c r="G69" s="53" t="s">
        <v>544</v>
      </c>
      <c r="H69" s="52" t="s">
        <v>545</v>
      </c>
      <c r="I69" s="53" t="s">
        <v>371</v>
      </c>
      <c r="J69" s="53" t="s">
        <v>24</v>
      </c>
      <c r="K69" s="53" t="s">
        <v>546</v>
      </c>
      <c r="L69" s="55" t="s">
        <v>26</v>
      </c>
      <c r="M69" s="53">
        <v>12</v>
      </c>
      <c r="N69" s="49"/>
      <c r="O69" s="49"/>
      <c r="P69" s="139"/>
    </row>
    <row r="70" spans="1:16" ht="38.25" x14ac:dyDescent="0.25">
      <c r="A70" s="125">
        <v>64</v>
      </c>
      <c r="B70" s="55" t="s">
        <v>547</v>
      </c>
      <c r="C70" s="50" t="s">
        <v>29</v>
      </c>
      <c r="D70" s="92" t="s">
        <v>20</v>
      </c>
      <c r="E70" s="65">
        <v>3306</v>
      </c>
      <c r="F70" s="67">
        <v>1452</v>
      </c>
      <c r="G70" s="68" t="s">
        <v>548</v>
      </c>
      <c r="H70" s="55" t="s">
        <v>549</v>
      </c>
      <c r="I70" s="53" t="s">
        <v>371</v>
      </c>
      <c r="J70" s="53" t="s">
        <v>24</v>
      </c>
      <c r="K70" s="55" t="s">
        <v>268</v>
      </c>
      <c r="L70" s="55" t="s">
        <v>26</v>
      </c>
      <c r="M70" s="55">
        <v>12</v>
      </c>
      <c r="N70" s="55"/>
      <c r="O70" s="55"/>
      <c r="P70" s="234"/>
    </row>
    <row r="71" spans="1:16" ht="51" x14ac:dyDescent="0.25">
      <c r="A71" s="56">
        <v>65</v>
      </c>
      <c r="B71" s="50" t="s">
        <v>550</v>
      </c>
      <c r="C71" s="50" t="s">
        <v>307</v>
      </c>
      <c r="D71" s="92" t="s">
        <v>310</v>
      </c>
      <c r="E71" s="67">
        <v>151000</v>
      </c>
      <c r="F71" s="67">
        <v>151000</v>
      </c>
      <c r="G71" s="55" t="s">
        <v>317</v>
      </c>
      <c r="H71" s="53" t="s">
        <v>551</v>
      </c>
      <c r="I71" s="53" t="s">
        <v>371</v>
      </c>
      <c r="J71" s="53" t="s">
        <v>24</v>
      </c>
      <c r="K71" s="55" t="s">
        <v>546</v>
      </c>
      <c r="L71" s="55" t="s">
        <v>58</v>
      </c>
      <c r="M71" s="55">
        <v>11</v>
      </c>
      <c r="N71" s="50"/>
      <c r="O71" s="50"/>
      <c r="P71" s="236"/>
    </row>
    <row r="72" spans="1:16" ht="38.25" x14ac:dyDescent="0.25">
      <c r="A72" s="56">
        <v>66</v>
      </c>
      <c r="B72" s="50" t="s">
        <v>552</v>
      </c>
      <c r="C72" s="50" t="s">
        <v>29</v>
      </c>
      <c r="D72" s="92" t="s">
        <v>20</v>
      </c>
      <c r="E72" s="67">
        <v>9999</v>
      </c>
      <c r="F72" s="67">
        <v>10000</v>
      </c>
      <c r="G72" s="55" t="s">
        <v>553</v>
      </c>
      <c r="H72" s="52" t="s">
        <v>554</v>
      </c>
      <c r="I72" s="53" t="s">
        <v>371</v>
      </c>
      <c r="J72" s="53" t="s">
        <v>24</v>
      </c>
      <c r="K72" s="55" t="s">
        <v>86</v>
      </c>
      <c r="L72" s="55" t="s">
        <v>26</v>
      </c>
      <c r="M72" s="55">
        <v>2</v>
      </c>
      <c r="N72" s="343" t="s">
        <v>555</v>
      </c>
      <c r="O72" s="50">
        <v>5885</v>
      </c>
      <c r="P72" s="71" t="s">
        <v>556</v>
      </c>
    </row>
    <row r="73" spans="1:16" ht="32.25" customHeight="1" thickBot="1" x14ac:dyDescent="0.3">
      <c r="A73" s="81">
        <v>67</v>
      </c>
      <c r="B73" s="62" t="s">
        <v>557</v>
      </c>
      <c r="C73" s="60" t="s">
        <v>307</v>
      </c>
      <c r="D73" s="176" t="s">
        <v>501</v>
      </c>
      <c r="E73" s="213">
        <v>9900</v>
      </c>
      <c r="F73" s="213">
        <v>5600</v>
      </c>
      <c r="G73" s="62" t="s">
        <v>558</v>
      </c>
      <c r="H73" s="62" t="s">
        <v>559</v>
      </c>
      <c r="I73" s="69" t="s">
        <v>371</v>
      </c>
      <c r="J73" s="69" t="s">
        <v>24</v>
      </c>
      <c r="K73" s="62" t="s">
        <v>86</v>
      </c>
      <c r="L73" s="62" t="s">
        <v>26</v>
      </c>
      <c r="M73" s="62">
        <v>12</v>
      </c>
      <c r="N73" s="62"/>
      <c r="O73" s="62"/>
      <c r="P73" s="237"/>
    </row>
    <row r="74" spans="1:16" ht="15.75" thickBot="1" x14ac:dyDescent="0.3">
      <c r="A74" s="450" t="s">
        <v>560</v>
      </c>
      <c r="B74" s="451"/>
      <c r="C74" s="451"/>
      <c r="D74" s="451"/>
      <c r="E74" s="451"/>
      <c r="F74" s="451"/>
      <c r="G74" s="451"/>
      <c r="H74" s="451"/>
      <c r="I74" s="451"/>
      <c r="J74" s="451"/>
      <c r="K74" s="451"/>
      <c r="L74" s="451"/>
      <c r="M74" s="451"/>
      <c r="N74" s="451"/>
      <c r="O74" s="451"/>
      <c r="P74" s="452"/>
    </row>
    <row r="75" spans="1:16" x14ac:dyDescent="0.25">
      <c r="A75" s="424" t="s">
        <v>561</v>
      </c>
      <c r="B75" s="425"/>
      <c r="C75" s="425"/>
      <c r="D75" s="425"/>
      <c r="E75" s="425"/>
      <c r="F75" s="425"/>
      <c r="G75" s="425"/>
      <c r="H75" s="425"/>
      <c r="I75" s="425"/>
      <c r="J75" s="425"/>
      <c r="K75" s="425"/>
      <c r="L75" s="425"/>
      <c r="M75" s="425"/>
      <c r="N75" s="425"/>
      <c r="O75" s="425"/>
      <c r="P75" s="426"/>
    </row>
    <row r="76" spans="1:16" ht="63.75" x14ac:dyDescent="0.25">
      <c r="A76" s="56">
        <v>69</v>
      </c>
      <c r="B76" s="49" t="s">
        <v>562</v>
      </c>
      <c r="C76" s="49" t="s">
        <v>29</v>
      </c>
      <c r="D76" s="93" t="s">
        <v>20</v>
      </c>
      <c r="E76" s="67">
        <v>4545.6000000000004</v>
      </c>
      <c r="F76" s="67" t="s">
        <v>563</v>
      </c>
      <c r="G76" s="49" t="s">
        <v>544</v>
      </c>
      <c r="H76" s="52" t="s">
        <v>545</v>
      </c>
      <c r="I76" s="50" t="s">
        <v>371</v>
      </c>
      <c r="J76" s="50" t="s">
        <v>50</v>
      </c>
      <c r="K76" s="55" t="s">
        <v>564</v>
      </c>
      <c r="L76" s="55" t="s">
        <v>26</v>
      </c>
      <c r="M76" s="53">
        <v>12</v>
      </c>
      <c r="N76" s="49" t="s">
        <v>565</v>
      </c>
      <c r="O76" s="49" t="s">
        <v>566</v>
      </c>
      <c r="P76" s="52" t="s">
        <v>567</v>
      </c>
    </row>
    <row r="77" spans="1:16" ht="25.5" x14ac:dyDescent="0.25">
      <c r="A77" s="56">
        <v>70</v>
      </c>
      <c r="B77" s="53" t="s">
        <v>568</v>
      </c>
      <c r="C77" s="53" t="s">
        <v>107</v>
      </c>
      <c r="D77" s="92" t="s">
        <v>48</v>
      </c>
      <c r="E77" s="67">
        <v>16500</v>
      </c>
      <c r="F77" s="67" t="s">
        <v>122</v>
      </c>
      <c r="G77" s="53" t="s">
        <v>376</v>
      </c>
      <c r="H77" s="52" t="s">
        <v>377</v>
      </c>
      <c r="I77" s="55" t="s">
        <v>371</v>
      </c>
      <c r="J77" s="55" t="s">
        <v>50</v>
      </c>
      <c r="K77" s="55" t="s">
        <v>319</v>
      </c>
      <c r="L77" s="55" t="s">
        <v>26</v>
      </c>
      <c r="M77" s="53">
        <v>12</v>
      </c>
      <c r="N77" s="49"/>
      <c r="O77" s="49"/>
      <c r="P77" s="238"/>
    </row>
    <row r="78" spans="1:16" ht="28.5" customHeight="1" x14ac:dyDescent="0.25">
      <c r="A78" s="56">
        <v>71</v>
      </c>
      <c r="B78" s="53" t="s">
        <v>569</v>
      </c>
      <c r="C78" s="53" t="s">
        <v>107</v>
      </c>
      <c r="D78" s="92" t="s">
        <v>48</v>
      </c>
      <c r="E78" s="67">
        <v>9000</v>
      </c>
      <c r="F78" s="67" t="s">
        <v>122</v>
      </c>
      <c r="G78" s="53" t="s">
        <v>570</v>
      </c>
      <c r="H78" s="52" t="s">
        <v>571</v>
      </c>
      <c r="I78" s="55" t="s">
        <v>371</v>
      </c>
      <c r="J78" s="55" t="s">
        <v>50</v>
      </c>
      <c r="K78" s="55" t="s">
        <v>71</v>
      </c>
      <c r="L78" s="55" t="s">
        <v>26</v>
      </c>
      <c r="M78" s="53">
        <v>12</v>
      </c>
      <c r="N78" s="49"/>
      <c r="O78" s="49"/>
      <c r="P78" s="238"/>
    </row>
    <row r="79" spans="1:16" ht="25.5" x14ac:dyDescent="0.25">
      <c r="A79" s="56">
        <v>72</v>
      </c>
      <c r="B79" s="55" t="s">
        <v>572</v>
      </c>
      <c r="C79" s="55" t="s">
        <v>29</v>
      </c>
      <c r="D79" s="92" t="s">
        <v>20</v>
      </c>
      <c r="E79" s="67">
        <v>5120</v>
      </c>
      <c r="F79" s="67" t="s">
        <v>122</v>
      </c>
      <c r="G79" s="55" t="s">
        <v>317</v>
      </c>
      <c r="H79" s="55" t="s">
        <v>318</v>
      </c>
      <c r="I79" s="55" t="s">
        <v>371</v>
      </c>
      <c r="J79" s="55" t="s">
        <v>50</v>
      </c>
      <c r="K79" s="53" t="s">
        <v>319</v>
      </c>
      <c r="L79" s="55" t="s">
        <v>26</v>
      </c>
      <c r="M79" s="55">
        <v>10</v>
      </c>
      <c r="N79" s="50" t="s">
        <v>573</v>
      </c>
      <c r="O79" s="50">
        <v>5120</v>
      </c>
      <c r="P79" s="52" t="s">
        <v>574</v>
      </c>
    </row>
    <row r="80" spans="1:16" s="40" customFormat="1" ht="25.5" x14ac:dyDescent="0.25">
      <c r="A80" s="75">
        <v>73</v>
      </c>
      <c r="B80" s="52" t="s">
        <v>575</v>
      </c>
      <c r="C80" s="52" t="s">
        <v>29</v>
      </c>
      <c r="D80" s="95" t="s">
        <v>44</v>
      </c>
      <c r="E80" s="65">
        <v>1600</v>
      </c>
      <c r="F80" s="65"/>
      <c r="G80" s="52" t="s">
        <v>317</v>
      </c>
      <c r="H80" s="52" t="s">
        <v>318</v>
      </c>
      <c r="I80" s="52" t="s">
        <v>371</v>
      </c>
      <c r="J80" s="52" t="s">
        <v>50</v>
      </c>
      <c r="K80" s="52" t="s">
        <v>319</v>
      </c>
      <c r="L80" s="52" t="s">
        <v>26</v>
      </c>
      <c r="M80" s="52">
        <v>12</v>
      </c>
      <c r="N80" s="71" t="s">
        <v>789</v>
      </c>
      <c r="O80" s="71">
        <v>1600</v>
      </c>
      <c r="P80" s="52" t="s">
        <v>788</v>
      </c>
    </row>
    <row r="81" spans="1:16" ht="38.25" x14ac:dyDescent="0.25">
      <c r="A81" s="56">
        <v>74</v>
      </c>
      <c r="B81" s="53" t="s">
        <v>577</v>
      </c>
      <c r="C81" s="53" t="s">
        <v>29</v>
      </c>
      <c r="D81" s="92" t="s">
        <v>44</v>
      </c>
      <c r="E81" s="67">
        <v>2700</v>
      </c>
      <c r="F81" s="67" t="s">
        <v>563</v>
      </c>
      <c r="G81" s="53" t="s">
        <v>578</v>
      </c>
      <c r="H81" s="52" t="s">
        <v>545</v>
      </c>
      <c r="I81" s="55" t="s">
        <v>371</v>
      </c>
      <c r="J81" s="55" t="s">
        <v>50</v>
      </c>
      <c r="K81" s="55" t="s">
        <v>319</v>
      </c>
      <c r="L81" s="55" t="s">
        <v>26</v>
      </c>
      <c r="M81" s="53">
        <v>12</v>
      </c>
      <c r="N81" s="49" t="s">
        <v>790</v>
      </c>
      <c r="O81" s="49">
        <v>2700</v>
      </c>
      <c r="P81" s="52" t="s">
        <v>791</v>
      </c>
    </row>
    <row r="82" spans="1:16" ht="25.5" x14ac:dyDescent="0.25">
      <c r="A82" s="56">
        <v>75</v>
      </c>
      <c r="B82" s="53" t="s">
        <v>579</v>
      </c>
      <c r="C82" s="53" t="s">
        <v>107</v>
      </c>
      <c r="D82" s="92" t="s">
        <v>48</v>
      </c>
      <c r="E82" s="67">
        <v>6000</v>
      </c>
      <c r="F82" s="67" t="s">
        <v>563</v>
      </c>
      <c r="G82" s="53" t="s">
        <v>544</v>
      </c>
      <c r="H82" s="52" t="s">
        <v>545</v>
      </c>
      <c r="I82" s="55" t="s">
        <v>371</v>
      </c>
      <c r="J82" s="55" t="s">
        <v>50</v>
      </c>
      <c r="K82" s="55" t="s">
        <v>580</v>
      </c>
      <c r="L82" s="55" t="s">
        <v>26</v>
      </c>
      <c r="M82" s="53">
        <v>36</v>
      </c>
      <c r="N82" s="49"/>
      <c r="O82" s="49"/>
      <c r="P82" s="368"/>
    </row>
    <row r="83" spans="1:16" ht="25.5" x14ac:dyDescent="0.25">
      <c r="A83" s="56">
        <v>76</v>
      </c>
      <c r="B83" s="53" t="s">
        <v>581</v>
      </c>
      <c r="C83" s="53" t="s">
        <v>29</v>
      </c>
      <c r="D83" s="92" t="s">
        <v>44</v>
      </c>
      <c r="E83" s="67">
        <v>900</v>
      </c>
      <c r="F83" s="67" t="s">
        <v>563</v>
      </c>
      <c r="G83" s="53" t="s">
        <v>544</v>
      </c>
      <c r="H83" s="52" t="s">
        <v>545</v>
      </c>
      <c r="I83" s="55" t="s">
        <v>371</v>
      </c>
      <c r="J83" s="55" t="s">
        <v>50</v>
      </c>
      <c r="K83" s="55" t="s">
        <v>319</v>
      </c>
      <c r="L83" s="55" t="s">
        <v>26</v>
      </c>
      <c r="M83" s="53">
        <v>12</v>
      </c>
      <c r="N83" s="49" t="s">
        <v>790</v>
      </c>
      <c r="O83" s="49">
        <v>900</v>
      </c>
      <c r="P83" s="52" t="s">
        <v>792</v>
      </c>
    </row>
    <row r="84" spans="1:16" ht="25.5" x14ac:dyDescent="0.25">
      <c r="A84" s="56">
        <v>77</v>
      </c>
      <c r="B84" s="53" t="s">
        <v>582</v>
      </c>
      <c r="C84" s="53" t="s">
        <v>107</v>
      </c>
      <c r="D84" s="92" t="s">
        <v>48</v>
      </c>
      <c r="E84" s="67">
        <v>1500</v>
      </c>
      <c r="F84" s="67" t="s">
        <v>563</v>
      </c>
      <c r="G84" s="53" t="s">
        <v>544</v>
      </c>
      <c r="H84" s="52" t="s">
        <v>545</v>
      </c>
      <c r="I84" s="55" t="s">
        <v>371</v>
      </c>
      <c r="J84" s="55" t="s">
        <v>50</v>
      </c>
      <c r="K84" s="55" t="s">
        <v>580</v>
      </c>
      <c r="L84" s="55" t="s">
        <v>26</v>
      </c>
      <c r="M84" s="53">
        <v>36</v>
      </c>
      <c r="N84" s="49"/>
      <c r="O84" s="49"/>
      <c r="P84" s="238"/>
    </row>
    <row r="85" spans="1:16" ht="18" customHeight="1" x14ac:dyDescent="0.25">
      <c r="A85" s="424" t="s">
        <v>583</v>
      </c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425"/>
      <c r="N85" s="425"/>
      <c r="O85" s="425"/>
      <c r="P85" s="426"/>
    </row>
    <row r="86" spans="1:16" s="380" customFormat="1" ht="12.75" x14ac:dyDescent="0.2">
      <c r="A86" s="424" t="s">
        <v>584</v>
      </c>
      <c r="B86" s="425"/>
      <c r="C86" s="425"/>
      <c r="D86" s="425"/>
      <c r="E86" s="425"/>
      <c r="F86" s="425"/>
      <c r="G86" s="425"/>
      <c r="H86" s="425"/>
      <c r="I86" s="425"/>
      <c r="J86" s="425"/>
      <c r="K86" s="425"/>
      <c r="L86" s="425"/>
      <c r="M86" s="425"/>
      <c r="N86" s="425"/>
      <c r="O86" s="425"/>
      <c r="P86" s="426"/>
    </row>
    <row r="87" spans="1:16" s="40" customFormat="1" ht="25.5" x14ac:dyDescent="0.25">
      <c r="A87" s="75">
        <v>80</v>
      </c>
      <c r="B87" s="52" t="s">
        <v>585</v>
      </c>
      <c r="C87" s="52" t="s">
        <v>29</v>
      </c>
      <c r="D87" s="95" t="s">
        <v>101</v>
      </c>
      <c r="E87" s="65">
        <v>116280</v>
      </c>
      <c r="F87" s="65"/>
      <c r="G87" s="52" t="s">
        <v>317</v>
      </c>
      <c r="H87" s="52" t="s">
        <v>318</v>
      </c>
      <c r="I87" s="52" t="s">
        <v>371</v>
      </c>
      <c r="J87" s="52" t="s">
        <v>50</v>
      </c>
      <c r="K87" s="52" t="s">
        <v>586</v>
      </c>
      <c r="L87" s="52" t="s">
        <v>26</v>
      </c>
      <c r="M87" s="52">
        <v>12</v>
      </c>
      <c r="N87" s="71"/>
      <c r="O87" s="71"/>
      <c r="P87" s="52" t="s">
        <v>576</v>
      </c>
    </row>
    <row r="88" spans="1:16" ht="42" customHeight="1" x14ac:dyDescent="0.25">
      <c r="A88" s="81">
        <v>81</v>
      </c>
      <c r="B88" s="69" t="s">
        <v>135</v>
      </c>
      <c r="C88" s="69" t="s">
        <v>76</v>
      </c>
      <c r="D88" s="94" t="s">
        <v>48</v>
      </c>
      <c r="E88" s="213">
        <v>1700</v>
      </c>
      <c r="F88" s="213">
        <v>2000</v>
      </c>
      <c r="G88" s="69" t="s">
        <v>587</v>
      </c>
      <c r="H88" s="86" t="s">
        <v>130</v>
      </c>
      <c r="I88" s="62" t="s">
        <v>371</v>
      </c>
      <c r="J88" s="62" t="s">
        <v>50</v>
      </c>
      <c r="K88" s="62" t="s">
        <v>51</v>
      </c>
      <c r="L88" s="62" t="s">
        <v>116</v>
      </c>
      <c r="M88" s="69">
        <v>6</v>
      </c>
      <c r="N88" s="69"/>
      <c r="O88" s="61"/>
      <c r="P88" s="328" t="s">
        <v>462</v>
      </c>
    </row>
    <row r="89" spans="1:16" x14ac:dyDescent="0.25">
      <c r="A89" s="419" t="s">
        <v>588</v>
      </c>
      <c r="B89" s="420"/>
      <c r="C89" s="420"/>
      <c r="D89" s="420"/>
      <c r="E89" s="420"/>
      <c r="F89" s="420"/>
      <c r="G89" s="420"/>
      <c r="H89" s="420"/>
      <c r="I89" s="420"/>
      <c r="J89" s="420"/>
      <c r="K89" s="420"/>
      <c r="L89" s="420"/>
      <c r="M89" s="420"/>
      <c r="N89" s="420"/>
      <c r="O89" s="420"/>
      <c r="P89" s="421"/>
    </row>
    <row r="90" spans="1:16" s="39" customFormat="1" x14ac:dyDescent="0.25">
      <c r="A90" s="427" t="s">
        <v>589</v>
      </c>
      <c r="B90" s="428"/>
      <c r="C90" s="428"/>
      <c r="D90" s="428"/>
      <c r="E90" s="428"/>
      <c r="F90" s="428"/>
      <c r="G90" s="428"/>
      <c r="H90" s="428"/>
      <c r="I90" s="428"/>
      <c r="J90" s="428"/>
      <c r="K90" s="428"/>
      <c r="L90" s="428"/>
      <c r="M90" s="428"/>
      <c r="N90" s="428"/>
      <c r="O90" s="428"/>
      <c r="P90" s="429"/>
    </row>
    <row r="91" spans="1:16" s="39" customFormat="1" x14ac:dyDescent="0.25">
      <c r="A91" s="427" t="s">
        <v>590</v>
      </c>
      <c r="B91" s="428"/>
      <c r="C91" s="428"/>
      <c r="D91" s="428"/>
      <c r="E91" s="428"/>
      <c r="F91" s="428"/>
      <c r="G91" s="428"/>
      <c r="H91" s="428"/>
      <c r="I91" s="428"/>
      <c r="J91" s="428"/>
      <c r="K91" s="428"/>
      <c r="L91" s="428"/>
      <c r="M91" s="428"/>
      <c r="N91" s="428"/>
      <c r="O91" s="428"/>
      <c r="P91" s="429"/>
    </row>
    <row r="92" spans="1:16" ht="56.25" customHeight="1" x14ac:dyDescent="0.25">
      <c r="A92" s="56">
        <v>85</v>
      </c>
      <c r="B92" s="50" t="s">
        <v>591</v>
      </c>
      <c r="C92" s="53" t="s">
        <v>107</v>
      </c>
      <c r="D92" s="92" t="s">
        <v>62</v>
      </c>
      <c r="E92" s="67">
        <v>1250</v>
      </c>
      <c r="F92" s="67">
        <v>1500</v>
      </c>
      <c r="G92" s="55" t="s">
        <v>592</v>
      </c>
      <c r="H92" s="55" t="s">
        <v>593</v>
      </c>
      <c r="I92" s="55" t="s">
        <v>371</v>
      </c>
      <c r="J92" s="55" t="s">
        <v>50</v>
      </c>
      <c r="K92" s="55" t="s">
        <v>71</v>
      </c>
      <c r="L92" s="55" t="s">
        <v>26</v>
      </c>
      <c r="M92" s="53">
        <v>3</v>
      </c>
      <c r="N92" s="49"/>
      <c r="O92" s="49"/>
      <c r="P92" s="238"/>
    </row>
    <row r="93" spans="1:16" ht="25.5" x14ac:dyDescent="0.25">
      <c r="A93" s="56">
        <v>86</v>
      </c>
      <c r="B93" s="53" t="s">
        <v>594</v>
      </c>
      <c r="C93" s="49" t="s">
        <v>292</v>
      </c>
      <c r="D93" s="93" t="s">
        <v>253</v>
      </c>
      <c r="E93" s="57">
        <v>6900</v>
      </c>
      <c r="F93" s="57">
        <v>2500</v>
      </c>
      <c r="G93" s="49" t="s">
        <v>595</v>
      </c>
      <c r="H93" s="50" t="s">
        <v>596</v>
      </c>
      <c r="I93" s="50" t="s">
        <v>371</v>
      </c>
      <c r="J93" s="50" t="s">
        <v>50</v>
      </c>
      <c r="K93" s="55" t="s">
        <v>597</v>
      </c>
      <c r="L93" s="50" t="s">
        <v>26</v>
      </c>
      <c r="M93" s="53">
        <v>36</v>
      </c>
      <c r="N93" s="49"/>
      <c r="O93" s="49"/>
      <c r="P93" s="238"/>
    </row>
    <row r="94" spans="1:16" ht="25.5" x14ac:dyDescent="0.25">
      <c r="A94" s="81">
        <v>87</v>
      </c>
      <c r="B94" s="62" t="s">
        <v>598</v>
      </c>
      <c r="C94" s="60" t="s">
        <v>307</v>
      </c>
      <c r="D94" s="176" t="s">
        <v>308</v>
      </c>
      <c r="E94" s="213">
        <v>1200</v>
      </c>
      <c r="F94" s="213">
        <v>1250</v>
      </c>
      <c r="G94" s="62" t="s">
        <v>599</v>
      </c>
      <c r="H94" s="62" t="s">
        <v>596</v>
      </c>
      <c r="I94" s="62" t="s">
        <v>371</v>
      </c>
      <c r="J94" s="62" t="s">
        <v>50</v>
      </c>
      <c r="K94" s="62" t="s">
        <v>597</v>
      </c>
      <c r="L94" s="62" t="s">
        <v>26</v>
      </c>
      <c r="M94" s="62">
        <v>12</v>
      </c>
      <c r="N94" s="60"/>
      <c r="O94" s="60"/>
      <c r="P94" s="341"/>
    </row>
    <row r="95" spans="1:16" ht="39" thickBot="1" x14ac:dyDescent="0.3">
      <c r="A95" s="81" t="s">
        <v>600</v>
      </c>
      <c r="B95" s="62" t="s">
        <v>601</v>
      </c>
      <c r="C95" s="60" t="s">
        <v>100</v>
      </c>
      <c r="D95" s="176" t="s">
        <v>101</v>
      </c>
      <c r="E95" s="213">
        <v>8800</v>
      </c>
      <c r="F95" s="213"/>
      <c r="G95" s="53" t="s">
        <v>205</v>
      </c>
      <c r="H95" s="55" t="s">
        <v>602</v>
      </c>
      <c r="I95" s="62" t="s">
        <v>371</v>
      </c>
      <c r="J95" s="62" t="s">
        <v>50</v>
      </c>
      <c r="K95" s="55" t="s">
        <v>319</v>
      </c>
      <c r="L95" s="62" t="s">
        <v>26</v>
      </c>
      <c r="M95" s="62">
        <v>12</v>
      </c>
      <c r="N95" s="60"/>
      <c r="O95" s="60"/>
      <c r="P95" s="69" t="s">
        <v>576</v>
      </c>
    </row>
    <row r="96" spans="1:16" ht="15.75" thickBot="1" x14ac:dyDescent="0.3">
      <c r="A96" s="453" t="s">
        <v>603</v>
      </c>
      <c r="B96" s="454"/>
      <c r="C96" s="454"/>
      <c r="D96" s="454"/>
      <c r="E96" s="454"/>
      <c r="F96" s="454"/>
      <c r="G96" s="454"/>
      <c r="H96" s="454"/>
      <c r="I96" s="454"/>
      <c r="J96" s="454"/>
      <c r="K96" s="454"/>
      <c r="L96" s="454"/>
      <c r="M96" s="454"/>
      <c r="N96" s="454"/>
      <c r="O96" s="454"/>
      <c r="P96" s="455"/>
    </row>
    <row r="97" spans="1:16" s="39" customFormat="1" ht="51" x14ac:dyDescent="0.25">
      <c r="A97" s="214">
        <v>88</v>
      </c>
      <c r="B97" s="59" t="s">
        <v>604</v>
      </c>
      <c r="C97" s="87" t="s">
        <v>29</v>
      </c>
      <c r="D97" s="178" t="s">
        <v>369</v>
      </c>
      <c r="E97" s="163">
        <v>7991</v>
      </c>
      <c r="F97" s="215">
        <f>3137+6534</f>
        <v>9671</v>
      </c>
      <c r="G97" s="59" t="s">
        <v>317</v>
      </c>
      <c r="H97" s="59" t="s">
        <v>551</v>
      </c>
      <c r="I97" s="59" t="s">
        <v>371</v>
      </c>
      <c r="J97" s="59" t="s">
        <v>88</v>
      </c>
      <c r="K97" s="89" t="s">
        <v>89</v>
      </c>
      <c r="L97" s="89" t="s">
        <v>26</v>
      </c>
      <c r="M97" s="89">
        <v>12</v>
      </c>
      <c r="N97" s="59" t="s">
        <v>605</v>
      </c>
      <c r="O97" s="59" t="s">
        <v>606</v>
      </c>
      <c r="P97" s="89" t="s">
        <v>607</v>
      </c>
    </row>
    <row r="98" spans="1:16" s="39" customFormat="1" ht="39" thickBot="1" x14ac:dyDescent="0.3">
      <c r="A98" s="76">
        <v>89</v>
      </c>
      <c r="B98" s="60" t="s">
        <v>608</v>
      </c>
      <c r="C98" s="61" t="s">
        <v>292</v>
      </c>
      <c r="D98" s="94" t="s">
        <v>204</v>
      </c>
      <c r="E98" s="216">
        <v>3000</v>
      </c>
      <c r="F98" s="216">
        <v>700</v>
      </c>
      <c r="G98" s="60" t="s">
        <v>609</v>
      </c>
      <c r="H98" s="60" t="s">
        <v>610</v>
      </c>
      <c r="I98" s="60" t="s">
        <v>371</v>
      </c>
      <c r="J98" s="60" t="s">
        <v>88</v>
      </c>
      <c r="K98" s="62" t="s">
        <v>89</v>
      </c>
      <c r="L98" s="62" t="s">
        <v>26</v>
      </c>
      <c r="M98" s="62">
        <v>3</v>
      </c>
      <c r="N98" s="60"/>
      <c r="O98" s="60"/>
      <c r="P98" s="239"/>
    </row>
    <row r="99" spans="1:16" s="39" customFormat="1" ht="15.75" thickBot="1" x14ac:dyDescent="0.3">
      <c r="A99" s="438" t="s">
        <v>611</v>
      </c>
      <c r="B99" s="439"/>
      <c r="C99" s="439"/>
      <c r="D99" s="439"/>
      <c r="E99" s="439"/>
      <c r="F99" s="439"/>
      <c r="G99" s="439"/>
      <c r="H99" s="439"/>
      <c r="I99" s="439"/>
      <c r="J99" s="439"/>
      <c r="K99" s="439"/>
      <c r="L99" s="439"/>
      <c r="M99" s="439"/>
      <c r="N99" s="439"/>
      <c r="O99" s="439"/>
      <c r="P99" s="456"/>
    </row>
    <row r="100" spans="1:16" s="39" customFormat="1" ht="63.75" x14ac:dyDescent="0.25">
      <c r="A100" s="211">
        <v>90</v>
      </c>
      <c r="B100" s="89" t="s">
        <v>612</v>
      </c>
      <c r="C100" s="89" t="s">
        <v>107</v>
      </c>
      <c r="D100" s="212" t="s">
        <v>48</v>
      </c>
      <c r="E100" s="163">
        <v>5300</v>
      </c>
      <c r="F100" s="163">
        <v>6500</v>
      </c>
      <c r="G100" s="89" t="s">
        <v>613</v>
      </c>
      <c r="H100" s="89" t="s">
        <v>614</v>
      </c>
      <c r="I100" s="89" t="s">
        <v>371</v>
      </c>
      <c r="J100" s="89" t="s">
        <v>73</v>
      </c>
      <c r="K100" s="227" t="s">
        <v>615</v>
      </c>
      <c r="L100" s="89" t="s">
        <v>26</v>
      </c>
      <c r="M100" s="89">
        <v>6</v>
      </c>
      <c r="N100" s="59"/>
      <c r="O100" s="59"/>
      <c r="P100" s="240"/>
    </row>
    <row r="101" spans="1:16" s="39" customFormat="1" ht="25.5" x14ac:dyDescent="0.25">
      <c r="A101" s="54">
        <v>91</v>
      </c>
      <c r="B101" s="50" t="s">
        <v>616</v>
      </c>
      <c r="C101" s="49" t="s">
        <v>29</v>
      </c>
      <c r="D101" s="92" t="s">
        <v>48</v>
      </c>
      <c r="E101" s="57">
        <v>9999</v>
      </c>
      <c r="F101" s="57">
        <v>6600</v>
      </c>
      <c r="G101" s="50" t="s">
        <v>617</v>
      </c>
      <c r="H101" s="50" t="s">
        <v>618</v>
      </c>
      <c r="I101" s="50" t="s">
        <v>371</v>
      </c>
      <c r="J101" s="50" t="s">
        <v>73</v>
      </c>
      <c r="K101" s="55" t="s">
        <v>619</v>
      </c>
      <c r="L101" s="55" t="s">
        <v>26</v>
      </c>
      <c r="M101" s="55">
        <v>12</v>
      </c>
      <c r="N101" s="50"/>
      <c r="O101" s="50"/>
      <c r="P101" s="236"/>
    </row>
    <row r="102" spans="1:16" s="39" customFormat="1" ht="25.5" x14ac:dyDescent="0.25">
      <c r="A102" s="54">
        <v>92</v>
      </c>
      <c r="B102" s="50" t="s">
        <v>620</v>
      </c>
      <c r="C102" s="49" t="s">
        <v>29</v>
      </c>
      <c r="D102" s="92" t="s">
        <v>44</v>
      </c>
      <c r="E102" s="57">
        <v>9999</v>
      </c>
      <c r="F102" s="57">
        <v>3300</v>
      </c>
      <c r="G102" s="55" t="s">
        <v>621</v>
      </c>
      <c r="H102" s="50" t="s">
        <v>622</v>
      </c>
      <c r="I102" s="50" t="s">
        <v>371</v>
      </c>
      <c r="J102" s="50" t="s">
        <v>73</v>
      </c>
      <c r="K102" s="55" t="s">
        <v>623</v>
      </c>
      <c r="L102" s="55" t="s">
        <v>26</v>
      </c>
      <c r="M102" s="55">
        <v>24</v>
      </c>
      <c r="N102" s="55" t="s">
        <v>624</v>
      </c>
      <c r="O102" s="55">
        <v>9600</v>
      </c>
      <c r="P102" s="55" t="s">
        <v>625</v>
      </c>
    </row>
    <row r="103" spans="1:16" s="39" customFormat="1" ht="25.5" x14ac:dyDescent="0.25">
      <c r="A103" s="54">
        <v>93</v>
      </c>
      <c r="B103" s="55" t="s">
        <v>626</v>
      </c>
      <c r="C103" s="53" t="s">
        <v>29</v>
      </c>
      <c r="D103" s="92" t="s">
        <v>44</v>
      </c>
      <c r="E103" s="67">
        <v>7000</v>
      </c>
      <c r="F103" s="67">
        <v>3000</v>
      </c>
      <c r="G103" s="55" t="s">
        <v>627</v>
      </c>
      <c r="H103" s="55" t="s">
        <v>628</v>
      </c>
      <c r="I103" s="55" t="s">
        <v>371</v>
      </c>
      <c r="J103" s="55" t="s">
        <v>73</v>
      </c>
      <c r="K103" s="55" t="s">
        <v>202</v>
      </c>
      <c r="L103" s="55" t="s">
        <v>116</v>
      </c>
      <c r="M103" s="55">
        <v>2</v>
      </c>
      <c r="N103" s="55" t="s">
        <v>629</v>
      </c>
      <c r="O103" s="55" t="s">
        <v>630</v>
      </c>
      <c r="P103" s="55" t="s">
        <v>631</v>
      </c>
    </row>
    <row r="104" spans="1:16" s="39" customFormat="1" ht="38.25" x14ac:dyDescent="0.25">
      <c r="A104" s="54">
        <v>94</v>
      </c>
      <c r="B104" s="55" t="s">
        <v>632</v>
      </c>
      <c r="C104" s="55" t="s">
        <v>29</v>
      </c>
      <c r="D104" s="92" t="s">
        <v>44</v>
      </c>
      <c r="E104" s="55">
        <v>7000</v>
      </c>
      <c r="F104" s="55">
        <v>5000</v>
      </c>
      <c r="G104" s="83" t="s">
        <v>633</v>
      </c>
      <c r="H104" s="55" t="s">
        <v>634</v>
      </c>
      <c r="I104" s="55" t="s">
        <v>371</v>
      </c>
      <c r="J104" s="55" t="s">
        <v>73</v>
      </c>
      <c r="K104" s="55" t="s">
        <v>74</v>
      </c>
      <c r="L104" s="55" t="s">
        <v>116</v>
      </c>
      <c r="M104" s="55">
        <v>6</v>
      </c>
      <c r="N104" s="55" t="s">
        <v>635</v>
      </c>
      <c r="O104" s="55" t="s">
        <v>636</v>
      </c>
      <c r="P104" s="55" t="s">
        <v>637</v>
      </c>
    </row>
    <row r="105" spans="1:16" s="39" customFormat="1" ht="60.75" customHeight="1" x14ac:dyDescent="0.25">
      <c r="A105" s="54">
        <v>95</v>
      </c>
      <c r="B105" s="50" t="s">
        <v>638</v>
      </c>
      <c r="C105" s="49" t="s">
        <v>29</v>
      </c>
      <c r="D105" s="92" t="s">
        <v>44</v>
      </c>
      <c r="E105" s="67">
        <v>9500</v>
      </c>
      <c r="F105" s="57">
        <v>11000</v>
      </c>
      <c r="G105" s="50" t="s">
        <v>317</v>
      </c>
      <c r="H105" s="50" t="s">
        <v>551</v>
      </c>
      <c r="I105" s="50" t="s">
        <v>371</v>
      </c>
      <c r="J105" s="50" t="s">
        <v>73</v>
      </c>
      <c r="K105" s="55" t="s">
        <v>639</v>
      </c>
      <c r="L105" s="55" t="s">
        <v>26</v>
      </c>
      <c r="M105" s="55">
        <v>12</v>
      </c>
      <c r="N105" s="55" t="s">
        <v>640</v>
      </c>
      <c r="O105" s="55" t="s">
        <v>641</v>
      </c>
      <c r="P105" s="55" t="s">
        <v>642</v>
      </c>
    </row>
    <row r="106" spans="1:16" ht="76.5" x14ac:dyDescent="0.25">
      <c r="A106" s="56">
        <v>96</v>
      </c>
      <c r="B106" s="71" t="s">
        <v>643</v>
      </c>
      <c r="C106" s="52" t="s">
        <v>29</v>
      </c>
      <c r="D106" s="52" t="s">
        <v>101</v>
      </c>
      <c r="E106" s="65">
        <v>3500</v>
      </c>
      <c r="F106" s="65">
        <v>4000</v>
      </c>
      <c r="G106" s="52" t="s">
        <v>644</v>
      </c>
      <c r="H106" s="52" t="s">
        <v>645</v>
      </c>
      <c r="I106" s="71" t="s">
        <v>371</v>
      </c>
      <c r="J106" s="71" t="s">
        <v>73</v>
      </c>
      <c r="K106" s="52" t="s">
        <v>74</v>
      </c>
      <c r="L106" s="71" t="s">
        <v>26</v>
      </c>
      <c r="M106" s="52">
        <v>12</v>
      </c>
      <c r="N106" s="55" t="s">
        <v>793</v>
      </c>
      <c r="O106" s="400">
        <v>3500</v>
      </c>
      <c r="P106" s="55" t="s">
        <v>794</v>
      </c>
    </row>
    <row r="107" spans="1:16" ht="38.25" x14ac:dyDescent="0.25">
      <c r="A107" s="56" t="s">
        <v>646</v>
      </c>
      <c r="B107" s="52" t="s">
        <v>647</v>
      </c>
      <c r="C107" s="52" t="s">
        <v>107</v>
      </c>
      <c r="D107" s="52" t="s">
        <v>48</v>
      </c>
      <c r="E107" s="65">
        <v>9800</v>
      </c>
      <c r="F107" s="65"/>
      <c r="G107" s="198" t="s">
        <v>648</v>
      </c>
      <c r="H107" s="381" t="s">
        <v>649</v>
      </c>
      <c r="I107" s="52" t="s">
        <v>371</v>
      </c>
      <c r="J107" s="52" t="s">
        <v>73</v>
      </c>
      <c r="K107" s="52" t="s">
        <v>74</v>
      </c>
      <c r="L107" s="52" t="s">
        <v>26</v>
      </c>
      <c r="M107" s="52">
        <v>3</v>
      </c>
      <c r="N107" s="75"/>
      <c r="O107" s="72"/>
      <c r="P107" s="231"/>
    </row>
    <row r="108" spans="1:16" s="39" customFormat="1" ht="21" customHeight="1" x14ac:dyDescent="0.25">
      <c r="A108" s="54">
        <v>97</v>
      </c>
      <c r="B108" s="50" t="s">
        <v>650</v>
      </c>
      <c r="C108" s="49" t="s">
        <v>107</v>
      </c>
      <c r="D108" s="92" t="s">
        <v>48</v>
      </c>
      <c r="E108" s="67">
        <v>9000</v>
      </c>
      <c r="F108" s="67">
        <v>12099</v>
      </c>
      <c r="G108" s="50" t="s">
        <v>651</v>
      </c>
      <c r="H108" s="50" t="s">
        <v>652</v>
      </c>
      <c r="I108" s="50" t="s">
        <v>371</v>
      </c>
      <c r="J108" s="50" t="s">
        <v>73</v>
      </c>
      <c r="K108" s="55" t="s">
        <v>74</v>
      </c>
      <c r="L108" s="55" t="s">
        <v>26</v>
      </c>
      <c r="M108" s="55">
        <v>6</v>
      </c>
      <c r="N108" s="50"/>
      <c r="O108" s="50"/>
      <c r="P108" s="234"/>
    </row>
    <row r="109" spans="1:16" s="39" customFormat="1" ht="76.5" x14ac:dyDescent="0.25">
      <c r="A109" s="120">
        <v>98</v>
      </c>
      <c r="B109" s="53" t="s">
        <v>653</v>
      </c>
      <c r="C109" s="55" t="s">
        <v>107</v>
      </c>
      <c r="D109" s="92" t="s">
        <v>48</v>
      </c>
      <c r="E109" s="55">
        <v>6000</v>
      </c>
      <c r="F109" s="55">
        <v>2000</v>
      </c>
      <c r="G109" s="53" t="s">
        <v>654</v>
      </c>
      <c r="H109" s="55" t="s">
        <v>655</v>
      </c>
      <c r="I109" s="55" t="s">
        <v>371</v>
      </c>
      <c r="J109" s="55" t="s">
        <v>656</v>
      </c>
      <c r="K109" s="55" t="s">
        <v>74</v>
      </c>
      <c r="L109" s="55" t="s">
        <v>26</v>
      </c>
      <c r="M109" s="55">
        <v>24</v>
      </c>
      <c r="N109" s="55"/>
      <c r="O109" s="55"/>
      <c r="P109" s="234"/>
    </row>
    <row r="110" spans="1:16" ht="38.25" x14ac:dyDescent="0.25">
      <c r="A110" s="54">
        <v>99</v>
      </c>
      <c r="B110" s="50" t="s">
        <v>657</v>
      </c>
      <c r="C110" s="49" t="s">
        <v>292</v>
      </c>
      <c r="D110" s="92" t="s">
        <v>180</v>
      </c>
      <c r="E110" s="67">
        <v>4635</v>
      </c>
      <c r="F110" s="67" t="s">
        <v>122</v>
      </c>
      <c r="G110" s="55" t="s">
        <v>592</v>
      </c>
      <c r="H110" s="55" t="s">
        <v>593</v>
      </c>
      <c r="I110" s="55" t="s">
        <v>371</v>
      </c>
      <c r="J110" s="55" t="s">
        <v>73</v>
      </c>
      <c r="K110" s="55" t="s">
        <v>74</v>
      </c>
      <c r="L110" s="55" t="s">
        <v>26</v>
      </c>
      <c r="M110" s="55">
        <v>3</v>
      </c>
      <c r="N110" s="50"/>
      <c r="O110" s="50"/>
      <c r="P110" s="234"/>
    </row>
    <row r="111" spans="1:16" ht="38.25" x14ac:dyDescent="0.25">
      <c r="A111" s="54">
        <v>100</v>
      </c>
      <c r="B111" s="50" t="s">
        <v>658</v>
      </c>
      <c r="C111" s="49" t="s">
        <v>292</v>
      </c>
      <c r="D111" s="92" t="s">
        <v>180</v>
      </c>
      <c r="E111" s="67">
        <v>9000</v>
      </c>
      <c r="F111" s="67">
        <v>6000</v>
      </c>
      <c r="G111" s="55" t="s">
        <v>205</v>
      </c>
      <c r="H111" s="55" t="s">
        <v>602</v>
      </c>
      <c r="I111" s="55" t="s">
        <v>371</v>
      </c>
      <c r="J111" s="55" t="s">
        <v>73</v>
      </c>
      <c r="K111" s="55" t="s">
        <v>619</v>
      </c>
      <c r="L111" s="55" t="s">
        <v>26</v>
      </c>
      <c r="M111" s="55">
        <v>20</v>
      </c>
      <c r="N111" s="50"/>
      <c r="O111" s="50"/>
      <c r="P111" s="236"/>
    </row>
    <row r="112" spans="1:16" ht="25.5" x14ac:dyDescent="0.25">
      <c r="A112" s="54">
        <v>101</v>
      </c>
      <c r="B112" s="50" t="s">
        <v>659</v>
      </c>
      <c r="C112" s="49" t="s">
        <v>292</v>
      </c>
      <c r="D112" s="92" t="s">
        <v>253</v>
      </c>
      <c r="E112" s="67">
        <v>5000</v>
      </c>
      <c r="F112" s="67">
        <v>4410</v>
      </c>
      <c r="G112" s="55" t="s">
        <v>660</v>
      </c>
      <c r="H112" s="55" t="s">
        <v>661</v>
      </c>
      <c r="I112" s="55" t="s">
        <v>371</v>
      </c>
      <c r="J112" s="55" t="s">
        <v>73</v>
      </c>
      <c r="K112" s="55" t="s">
        <v>74</v>
      </c>
      <c r="L112" s="55" t="s">
        <v>26</v>
      </c>
      <c r="M112" s="55">
        <v>24</v>
      </c>
      <c r="N112" s="50"/>
      <c r="O112" s="50"/>
      <c r="P112" s="234"/>
    </row>
    <row r="113" spans="1:16" ht="38.25" x14ac:dyDescent="0.25">
      <c r="A113" s="54">
        <v>102</v>
      </c>
      <c r="B113" s="50" t="s">
        <v>662</v>
      </c>
      <c r="C113" s="49" t="s">
        <v>292</v>
      </c>
      <c r="D113" s="92" t="s">
        <v>253</v>
      </c>
      <c r="E113" s="67">
        <v>9000</v>
      </c>
      <c r="F113" s="67">
        <v>3600</v>
      </c>
      <c r="G113" s="55" t="s">
        <v>205</v>
      </c>
      <c r="H113" s="55" t="s">
        <v>602</v>
      </c>
      <c r="I113" s="55" t="s">
        <v>371</v>
      </c>
      <c r="J113" s="55" t="s">
        <v>73</v>
      </c>
      <c r="K113" s="55" t="s">
        <v>663</v>
      </c>
      <c r="L113" s="55" t="s">
        <v>26</v>
      </c>
      <c r="M113" s="55">
        <v>24</v>
      </c>
      <c r="N113" s="50"/>
      <c r="O113" s="50"/>
      <c r="P113" s="234"/>
    </row>
    <row r="114" spans="1:16" ht="25.5" x14ac:dyDescent="0.25">
      <c r="A114" s="217">
        <v>103</v>
      </c>
      <c r="B114" s="62" t="s">
        <v>664</v>
      </c>
      <c r="C114" s="86" t="s">
        <v>307</v>
      </c>
      <c r="D114" s="117" t="s">
        <v>310</v>
      </c>
      <c r="E114" s="62">
        <v>1000</v>
      </c>
      <c r="F114" s="62">
        <v>600</v>
      </c>
      <c r="G114" s="62" t="s">
        <v>665</v>
      </c>
      <c r="H114" s="62" t="s">
        <v>666</v>
      </c>
      <c r="I114" s="62" t="s">
        <v>371</v>
      </c>
      <c r="J114" s="62" t="s">
        <v>73</v>
      </c>
      <c r="K114" s="62" t="s">
        <v>194</v>
      </c>
      <c r="L114" s="62" t="s">
        <v>116</v>
      </c>
      <c r="M114" s="62">
        <v>24</v>
      </c>
      <c r="N114" s="60"/>
      <c r="O114" s="60"/>
      <c r="P114" s="237"/>
    </row>
    <row r="115" spans="1:16" ht="39" thickBot="1" x14ac:dyDescent="0.3">
      <c r="A115" s="399" t="s">
        <v>667</v>
      </c>
      <c r="B115" s="62" t="s">
        <v>668</v>
      </c>
      <c r="C115" s="86" t="s">
        <v>107</v>
      </c>
      <c r="D115" s="117" t="s">
        <v>48</v>
      </c>
      <c r="E115" s="62">
        <v>1000</v>
      </c>
      <c r="F115" s="62"/>
      <c r="G115" s="184" t="s">
        <v>669</v>
      </c>
      <c r="H115" s="69" t="s">
        <v>668</v>
      </c>
      <c r="I115" s="62" t="s">
        <v>371</v>
      </c>
      <c r="J115" s="62" t="s">
        <v>73</v>
      </c>
      <c r="K115" s="62" t="s">
        <v>74</v>
      </c>
      <c r="L115" s="62" t="s">
        <v>116</v>
      </c>
      <c r="M115" s="62">
        <v>12</v>
      </c>
      <c r="N115" s="62"/>
      <c r="O115" s="62"/>
      <c r="P115" s="237"/>
    </row>
    <row r="116" spans="1:16" ht="15" customHeight="1" thickBot="1" x14ac:dyDescent="0.3">
      <c r="A116" s="457" t="s">
        <v>670</v>
      </c>
      <c r="B116" s="458"/>
      <c r="C116" s="458"/>
      <c r="D116" s="458"/>
      <c r="E116" s="458"/>
      <c r="F116" s="458"/>
      <c r="G116" s="458"/>
      <c r="H116" s="458"/>
      <c r="I116" s="458"/>
      <c r="J116" s="458"/>
      <c r="K116" s="458"/>
      <c r="L116" s="458"/>
      <c r="M116" s="458"/>
      <c r="N116" s="458"/>
      <c r="O116" s="458"/>
      <c r="P116" s="459"/>
    </row>
    <row r="117" spans="1:16" ht="38.25" x14ac:dyDescent="0.25">
      <c r="A117" s="58">
        <v>104</v>
      </c>
      <c r="B117" s="37" t="s">
        <v>671</v>
      </c>
      <c r="C117" s="29" t="s">
        <v>29</v>
      </c>
      <c r="D117" s="91" t="s">
        <v>20</v>
      </c>
      <c r="E117" s="74">
        <v>1650</v>
      </c>
      <c r="F117" s="155">
        <f>985+1010</f>
        <v>1995</v>
      </c>
      <c r="G117" s="73" t="s">
        <v>672</v>
      </c>
      <c r="H117" s="19" t="s">
        <v>551</v>
      </c>
      <c r="I117" s="73" t="s">
        <v>371</v>
      </c>
      <c r="J117" s="73" t="s">
        <v>77</v>
      </c>
      <c r="K117" s="23" t="s">
        <v>673</v>
      </c>
      <c r="L117" s="23" t="s">
        <v>26</v>
      </c>
      <c r="M117" s="23">
        <v>12</v>
      </c>
      <c r="N117" s="37" t="s">
        <v>674</v>
      </c>
      <c r="O117" s="37"/>
      <c r="P117" s="37" t="s">
        <v>675</v>
      </c>
    </row>
    <row r="118" spans="1:16" ht="38.25" x14ac:dyDescent="0.25">
      <c r="A118" s="81">
        <v>105</v>
      </c>
      <c r="B118" s="69" t="s">
        <v>676</v>
      </c>
      <c r="C118" s="62" t="s">
        <v>100</v>
      </c>
      <c r="D118" s="113" t="s">
        <v>20</v>
      </c>
      <c r="E118" s="114">
        <v>9900</v>
      </c>
      <c r="F118" s="114">
        <f>9600+420</f>
        <v>10020</v>
      </c>
      <c r="G118" s="69" t="s">
        <v>677</v>
      </c>
      <c r="H118" s="69" t="s">
        <v>678</v>
      </c>
      <c r="I118" s="69" t="s">
        <v>371</v>
      </c>
      <c r="J118" s="69" t="s">
        <v>679</v>
      </c>
      <c r="K118" s="69" t="s">
        <v>239</v>
      </c>
      <c r="L118" s="69" t="s">
        <v>26</v>
      </c>
      <c r="M118" s="69">
        <v>12</v>
      </c>
      <c r="N118" s="69" t="s">
        <v>680</v>
      </c>
      <c r="O118" s="184">
        <v>9900</v>
      </c>
      <c r="P118" s="37" t="s">
        <v>681</v>
      </c>
    </row>
    <row r="119" spans="1:16" ht="51" x14ac:dyDescent="0.25">
      <c r="A119" s="32">
        <v>106</v>
      </c>
      <c r="B119" s="21" t="s">
        <v>148</v>
      </c>
      <c r="C119" s="21" t="s">
        <v>29</v>
      </c>
      <c r="D119" s="167" t="s">
        <v>62</v>
      </c>
      <c r="E119" s="168">
        <v>3555</v>
      </c>
      <c r="F119" s="168">
        <v>4300</v>
      </c>
      <c r="G119" s="21" t="s">
        <v>143</v>
      </c>
      <c r="H119" s="21" t="s">
        <v>144</v>
      </c>
      <c r="I119" s="69" t="s">
        <v>371</v>
      </c>
      <c r="J119" s="21" t="s">
        <v>77</v>
      </c>
      <c r="K119" s="21" t="s">
        <v>78</v>
      </c>
      <c r="L119" s="21" t="s">
        <v>26</v>
      </c>
      <c r="M119" s="21">
        <v>3</v>
      </c>
      <c r="N119" s="169"/>
      <c r="O119" s="170"/>
      <c r="P119" s="164" t="s">
        <v>462</v>
      </c>
    </row>
    <row r="120" spans="1:16" x14ac:dyDescent="0.25">
      <c r="A120" s="419" t="s">
        <v>682</v>
      </c>
      <c r="B120" s="420"/>
      <c r="C120" s="420"/>
      <c r="D120" s="420"/>
      <c r="E120" s="420"/>
      <c r="F120" s="420"/>
      <c r="G120" s="420"/>
      <c r="H120" s="420"/>
      <c r="I120" s="420"/>
      <c r="J120" s="420"/>
      <c r="K120" s="420"/>
      <c r="L120" s="420"/>
      <c r="M120" s="420"/>
      <c r="N120" s="420"/>
      <c r="O120" s="420"/>
      <c r="P120" s="421"/>
    </row>
    <row r="121" spans="1:16" ht="51" x14ac:dyDescent="0.25">
      <c r="A121" s="32">
        <v>108</v>
      </c>
      <c r="B121" s="18" t="s">
        <v>179</v>
      </c>
      <c r="C121" s="25" t="s">
        <v>292</v>
      </c>
      <c r="D121" s="165" t="s">
        <v>180</v>
      </c>
      <c r="E121" s="64">
        <v>2900</v>
      </c>
      <c r="F121" s="64"/>
      <c r="G121" s="18" t="s">
        <v>181</v>
      </c>
      <c r="H121" s="18" t="s">
        <v>175</v>
      </c>
      <c r="I121" s="18" t="s">
        <v>371</v>
      </c>
      <c r="J121" s="18" t="s">
        <v>679</v>
      </c>
      <c r="K121" s="18" t="s">
        <v>78</v>
      </c>
      <c r="L121" s="18" t="s">
        <v>116</v>
      </c>
      <c r="M121" s="18">
        <v>3</v>
      </c>
      <c r="N121" s="18"/>
      <c r="O121" s="166"/>
      <c r="P121" s="164" t="s">
        <v>462</v>
      </c>
    </row>
    <row r="122" spans="1:16" ht="25.5" x14ac:dyDescent="0.25">
      <c r="A122" s="31">
        <v>109</v>
      </c>
      <c r="B122" s="18" t="s">
        <v>683</v>
      </c>
      <c r="C122" s="25" t="s">
        <v>292</v>
      </c>
      <c r="D122" s="115" t="s">
        <v>253</v>
      </c>
      <c r="E122" s="116">
        <v>5060</v>
      </c>
      <c r="F122" s="116">
        <v>6130</v>
      </c>
      <c r="G122" s="18" t="s">
        <v>684</v>
      </c>
      <c r="H122" s="21" t="s">
        <v>685</v>
      </c>
      <c r="I122" s="24" t="s">
        <v>371</v>
      </c>
      <c r="J122" s="24" t="s">
        <v>77</v>
      </c>
      <c r="K122" s="22" t="s">
        <v>78</v>
      </c>
      <c r="L122" s="22" t="s">
        <v>26</v>
      </c>
      <c r="M122" s="22">
        <v>3</v>
      </c>
      <c r="N122" s="24"/>
      <c r="O122" s="24"/>
      <c r="P122" s="33"/>
    </row>
    <row r="123" spans="1:16" ht="76.5" x14ac:dyDescent="0.25">
      <c r="A123" s="46">
        <v>110</v>
      </c>
      <c r="B123" s="104" t="s">
        <v>686</v>
      </c>
      <c r="C123" s="29" t="s">
        <v>292</v>
      </c>
      <c r="D123" s="91" t="s">
        <v>180</v>
      </c>
      <c r="E123" s="74">
        <v>900</v>
      </c>
      <c r="F123" s="74">
        <v>250</v>
      </c>
      <c r="G123" s="19" t="s">
        <v>687</v>
      </c>
      <c r="H123" s="19" t="s">
        <v>688</v>
      </c>
      <c r="I123" s="73" t="s">
        <v>371</v>
      </c>
      <c r="J123" s="73" t="s">
        <v>77</v>
      </c>
      <c r="K123" s="23" t="s">
        <v>78</v>
      </c>
      <c r="L123" s="23" t="s">
        <v>26</v>
      </c>
      <c r="M123" s="23">
        <v>12</v>
      </c>
      <c r="N123" s="37"/>
      <c r="O123" s="37"/>
      <c r="P123" s="85"/>
    </row>
    <row r="124" spans="1:16" ht="26.25" thickBot="1" x14ac:dyDescent="0.3">
      <c r="A124" s="45">
        <v>111</v>
      </c>
      <c r="B124" s="17" t="s">
        <v>689</v>
      </c>
      <c r="C124" s="28" t="s">
        <v>307</v>
      </c>
      <c r="D124" s="106" t="s">
        <v>308</v>
      </c>
      <c r="E124" s="107">
        <v>1200</v>
      </c>
      <c r="F124" s="107">
        <v>1200</v>
      </c>
      <c r="G124" s="17" t="s">
        <v>595</v>
      </c>
      <c r="H124" s="17" t="s">
        <v>596</v>
      </c>
      <c r="I124" s="34" t="s">
        <v>371</v>
      </c>
      <c r="J124" s="34" t="s">
        <v>77</v>
      </c>
      <c r="K124" s="34" t="s">
        <v>78</v>
      </c>
      <c r="L124" s="34" t="s">
        <v>26</v>
      </c>
      <c r="M124" s="34">
        <v>12</v>
      </c>
      <c r="N124" s="35"/>
      <c r="O124" s="35"/>
      <c r="P124" s="242"/>
    </row>
    <row r="125" spans="1:16" s="39" customFormat="1" ht="15.75" thickBot="1" x14ac:dyDescent="0.3">
      <c r="A125" s="438" t="s">
        <v>690</v>
      </c>
      <c r="B125" s="439"/>
      <c r="C125" s="439"/>
      <c r="D125" s="439"/>
      <c r="E125" s="439"/>
      <c r="F125" s="439"/>
      <c r="G125" s="439"/>
      <c r="H125" s="439"/>
      <c r="I125" s="439"/>
      <c r="J125" s="439"/>
      <c r="K125" s="439"/>
      <c r="L125" s="439"/>
      <c r="M125" s="439"/>
      <c r="N125" s="439"/>
      <c r="O125" s="439"/>
      <c r="P125" s="440"/>
    </row>
    <row r="126" spans="1:16" ht="76.5" x14ac:dyDescent="0.25">
      <c r="A126" s="46">
        <v>112</v>
      </c>
      <c r="B126" s="37" t="s">
        <v>638</v>
      </c>
      <c r="C126" s="29" t="s">
        <v>29</v>
      </c>
      <c r="D126" s="91" t="s">
        <v>20</v>
      </c>
      <c r="E126" s="218">
        <v>9800</v>
      </c>
      <c r="F126" s="218">
        <f>11100-3000</f>
        <v>8100</v>
      </c>
      <c r="G126" s="37" t="s">
        <v>317</v>
      </c>
      <c r="H126" s="37" t="s">
        <v>551</v>
      </c>
      <c r="I126" s="37" t="s">
        <v>371</v>
      </c>
      <c r="J126" s="37" t="s">
        <v>82</v>
      </c>
      <c r="K126" s="23" t="s">
        <v>83</v>
      </c>
      <c r="L126" s="23" t="s">
        <v>26</v>
      </c>
      <c r="M126" s="23">
        <v>12</v>
      </c>
      <c r="N126" s="37" t="s">
        <v>691</v>
      </c>
      <c r="O126" s="364" t="s">
        <v>692</v>
      </c>
      <c r="P126" s="315" t="s">
        <v>693</v>
      </c>
    </row>
    <row r="127" spans="1:16" ht="25.5" x14ac:dyDescent="0.25">
      <c r="A127" s="31">
        <v>113</v>
      </c>
      <c r="B127" s="24" t="s">
        <v>616</v>
      </c>
      <c r="C127" s="18" t="s">
        <v>107</v>
      </c>
      <c r="D127" s="115" t="s">
        <v>48</v>
      </c>
      <c r="E127" s="30">
        <v>9999</v>
      </c>
      <c r="F127" s="30">
        <v>9999</v>
      </c>
      <c r="G127" s="24" t="s">
        <v>617</v>
      </c>
      <c r="H127" s="24" t="s">
        <v>618</v>
      </c>
      <c r="I127" s="24" t="s">
        <v>371</v>
      </c>
      <c r="J127" s="24" t="s">
        <v>82</v>
      </c>
      <c r="K127" s="22" t="s">
        <v>83</v>
      </c>
      <c r="L127" s="22" t="s">
        <v>26</v>
      </c>
      <c r="M127" s="22">
        <v>12</v>
      </c>
      <c r="N127" s="24"/>
      <c r="O127" s="24"/>
      <c r="P127" s="243"/>
    </row>
    <row r="128" spans="1:16" ht="38.25" x14ac:dyDescent="0.25">
      <c r="A128" s="31">
        <v>114</v>
      </c>
      <c r="B128" s="22" t="s">
        <v>694</v>
      </c>
      <c r="C128" s="18" t="s">
        <v>107</v>
      </c>
      <c r="D128" s="115" t="s">
        <v>48</v>
      </c>
      <c r="E128" s="30">
        <v>9999</v>
      </c>
      <c r="F128" s="30">
        <v>7683</v>
      </c>
      <c r="G128" s="24" t="s">
        <v>695</v>
      </c>
      <c r="H128" s="24" t="s">
        <v>696</v>
      </c>
      <c r="I128" s="24" t="s">
        <v>371</v>
      </c>
      <c r="J128" s="24" t="s">
        <v>82</v>
      </c>
      <c r="K128" s="22" t="s">
        <v>83</v>
      </c>
      <c r="L128" s="22" t="s">
        <v>26</v>
      </c>
      <c r="M128" s="22">
        <v>12</v>
      </c>
      <c r="N128" s="24"/>
      <c r="O128" s="24"/>
      <c r="P128" s="244"/>
    </row>
    <row r="129" spans="1:16" ht="25.5" x14ac:dyDescent="0.25">
      <c r="A129" s="31">
        <v>115</v>
      </c>
      <c r="B129" s="24" t="s">
        <v>697</v>
      </c>
      <c r="C129" s="18" t="s">
        <v>107</v>
      </c>
      <c r="D129" s="115" t="s">
        <v>48</v>
      </c>
      <c r="E129" s="30">
        <v>3500</v>
      </c>
      <c r="F129" s="30">
        <v>3840</v>
      </c>
      <c r="G129" s="24" t="s">
        <v>698</v>
      </c>
      <c r="H129" s="25" t="s">
        <v>699</v>
      </c>
      <c r="I129" s="24" t="s">
        <v>371</v>
      </c>
      <c r="J129" s="24" t="s">
        <v>82</v>
      </c>
      <c r="K129" s="22" t="s">
        <v>83</v>
      </c>
      <c r="L129" s="22" t="s">
        <v>26</v>
      </c>
      <c r="M129" s="22">
        <v>12</v>
      </c>
      <c r="N129" s="24"/>
      <c r="O129" s="24"/>
      <c r="P129" s="244"/>
    </row>
    <row r="130" spans="1:16" ht="25.5" x14ac:dyDescent="0.25">
      <c r="A130" s="31">
        <v>116</v>
      </c>
      <c r="B130" s="24" t="s">
        <v>700</v>
      </c>
      <c r="C130" s="18" t="s">
        <v>107</v>
      </c>
      <c r="D130" s="115" t="s">
        <v>48</v>
      </c>
      <c r="E130" s="30">
        <v>4800</v>
      </c>
      <c r="F130" s="30">
        <v>4896</v>
      </c>
      <c r="G130" s="24" t="s">
        <v>701</v>
      </c>
      <c r="H130" s="24" t="s">
        <v>702</v>
      </c>
      <c r="I130" s="24" t="s">
        <v>371</v>
      </c>
      <c r="J130" s="24" t="s">
        <v>82</v>
      </c>
      <c r="K130" s="22" t="s">
        <v>83</v>
      </c>
      <c r="L130" s="22" t="s">
        <v>26</v>
      </c>
      <c r="M130" s="22">
        <v>12</v>
      </c>
      <c r="N130" s="24"/>
      <c r="O130" s="24"/>
      <c r="P130" s="244"/>
    </row>
    <row r="131" spans="1:16" ht="38.25" x14ac:dyDescent="0.25">
      <c r="A131" s="31">
        <v>117</v>
      </c>
      <c r="B131" s="24" t="s">
        <v>703</v>
      </c>
      <c r="C131" s="18" t="s">
        <v>292</v>
      </c>
      <c r="D131" s="115" t="s">
        <v>253</v>
      </c>
      <c r="E131" s="30">
        <v>3000</v>
      </c>
      <c r="F131" s="30">
        <v>3000</v>
      </c>
      <c r="G131" s="24" t="s">
        <v>704</v>
      </c>
      <c r="H131" s="24" t="s">
        <v>705</v>
      </c>
      <c r="I131" s="24" t="s">
        <v>371</v>
      </c>
      <c r="J131" s="24" t="s">
        <v>82</v>
      </c>
      <c r="K131" s="22" t="s">
        <v>706</v>
      </c>
      <c r="L131" s="22" t="s">
        <v>26</v>
      </c>
      <c r="M131" s="22">
        <v>12</v>
      </c>
      <c r="N131" s="24"/>
      <c r="O131" s="24"/>
      <c r="P131" s="244"/>
    </row>
    <row r="132" spans="1:16" ht="25.5" x14ac:dyDescent="0.25">
      <c r="A132" s="31">
        <v>118</v>
      </c>
      <c r="B132" s="24" t="s">
        <v>707</v>
      </c>
      <c r="C132" s="18" t="s">
        <v>708</v>
      </c>
      <c r="D132" s="115" t="s">
        <v>253</v>
      </c>
      <c r="E132" s="30">
        <v>9999</v>
      </c>
      <c r="F132" s="30">
        <v>11036</v>
      </c>
      <c r="G132" s="24" t="s">
        <v>709</v>
      </c>
      <c r="H132" s="24" t="s">
        <v>710</v>
      </c>
      <c r="I132" s="24" t="s">
        <v>371</v>
      </c>
      <c r="J132" s="24" t="s">
        <v>82</v>
      </c>
      <c r="K132" s="22" t="s">
        <v>83</v>
      </c>
      <c r="L132" s="22" t="s">
        <v>26</v>
      </c>
      <c r="M132" s="22">
        <v>12</v>
      </c>
      <c r="N132" s="24"/>
      <c r="O132" s="24"/>
      <c r="P132" s="244"/>
    </row>
    <row r="133" spans="1:16" ht="25.5" x14ac:dyDescent="0.25">
      <c r="A133" s="31">
        <v>119</v>
      </c>
      <c r="B133" s="24" t="s">
        <v>711</v>
      </c>
      <c r="C133" s="18" t="s">
        <v>107</v>
      </c>
      <c r="D133" s="115" t="s">
        <v>48</v>
      </c>
      <c r="E133" s="30">
        <v>4000</v>
      </c>
      <c r="F133" s="30">
        <v>64620</v>
      </c>
      <c r="G133" s="24" t="s">
        <v>712</v>
      </c>
      <c r="H133" s="24" t="s">
        <v>713</v>
      </c>
      <c r="I133" s="24" t="s">
        <v>371</v>
      </c>
      <c r="J133" s="24" t="s">
        <v>82</v>
      </c>
      <c r="K133" s="22" t="s">
        <v>83</v>
      </c>
      <c r="L133" s="22" t="s">
        <v>26</v>
      </c>
      <c r="M133" s="22">
        <v>12</v>
      </c>
      <c r="N133" s="24"/>
      <c r="O133" s="24"/>
      <c r="P133" s="244"/>
    </row>
    <row r="134" spans="1:16" ht="38.25" x14ac:dyDescent="0.25">
      <c r="A134" s="31">
        <v>120</v>
      </c>
      <c r="B134" s="24" t="s">
        <v>714</v>
      </c>
      <c r="C134" s="25" t="s">
        <v>307</v>
      </c>
      <c r="D134" s="115" t="s">
        <v>308</v>
      </c>
      <c r="E134" s="30">
        <v>3000</v>
      </c>
      <c r="F134" s="30">
        <v>3163</v>
      </c>
      <c r="G134" s="24" t="s">
        <v>715</v>
      </c>
      <c r="H134" s="24" t="s">
        <v>716</v>
      </c>
      <c r="I134" s="24" t="s">
        <v>371</v>
      </c>
      <c r="J134" s="24" t="s">
        <v>82</v>
      </c>
      <c r="K134" s="22" t="s">
        <v>83</v>
      </c>
      <c r="L134" s="22" t="s">
        <v>26</v>
      </c>
      <c r="M134" s="22">
        <v>12</v>
      </c>
      <c r="N134" s="24"/>
      <c r="O134" s="24"/>
      <c r="P134" s="244"/>
    </row>
    <row r="135" spans="1:16" ht="60" customHeight="1" thickBot="1" x14ac:dyDescent="0.3">
      <c r="A135" s="45">
        <v>121</v>
      </c>
      <c r="B135" s="35" t="s">
        <v>717</v>
      </c>
      <c r="C135" s="28" t="s">
        <v>718</v>
      </c>
      <c r="D135" s="106" t="s">
        <v>310</v>
      </c>
      <c r="E135" s="43">
        <v>2000</v>
      </c>
      <c r="F135" s="43">
        <v>2350</v>
      </c>
      <c r="G135" s="35" t="s">
        <v>719</v>
      </c>
      <c r="H135" s="35" t="s">
        <v>720</v>
      </c>
      <c r="I135" s="35" t="s">
        <v>371</v>
      </c>
      <c r="J135" s="35" t="s">
        <v>82</v>
      </c>
      <c r="K135" s="34" t="s">
        <v>83</v>
      </c>
      <c r="L135" s="34" t="s">
        <v>26</v>
      </c>
      <c r="M135" s="34">
        <v>12</v>
      </c>
      <c r="N135" s="35"/>
      <c r="O135" s="35"/>
      <c r="P135" s="382"/>
    </row>
    <row r="136" spans="1:16" ht="15.75" thickBot="1" x14ac:dyDescent="0.3">
      <c r="A136" s="432" t="s">
        <v>721</v>
      </c>
      <c r="B136" s="433"/>
      <c r="C136" s="433"/>
      <c r="D136" s="433"/>
      <c r="E136" s="433"/>
      <c r="F136" s="433"/>
      <c r="G136" s="433"/>
      <c r="H136" s="433"/>
      <c r="I136" s="433"/>
      <c r="J136" s="433"/>
      <c r="K136" s="433"/>
      <c r="L136" s="433"/>
      <c r="M136" s="433"/>
      <c r="N136" s="433"/>
      <c r="O136" s="433"/>
      <c r="P136" s="434"/>
    </row>
    <row r="137" spans="1:16" ht="15.75" thickBot="1" x14ac:dyDescent="0.3">
      <c r="A137" s="441" t="s">
        <v>362</v>
      </c>
      <c r="B137" s="442"/>
      <c r="C137" s="442"/>
      <c r="D137" s="442"/>
      <c r="E137" s="442"/>
      <c r="F137" s="442"/>
      <c r="G137" s="442"/>
      <c r="H137" s="442"/>
      <c r="I137" s="442"/>
      <c r="J137" s="442"/>
      <c r="K137" s="442"/>
      <c r="L137" s="442"/>
      <c r="M137" s="442"/>
      <c r="N137" s="442"/>
      <c r="O137" s="442"/>
      <c r="P137" s="443"/>
    </row>
    <row r="138" spans="1:16" ht="25.5" x14ac:dyDescent="0.25">
      <c r="A138" s="26">
        <v>122</v>
      </c>
      <c r="B138" s="19" t="s">
        <v>722</v>
      </c>
      <c r="C138" s="19">
        <v>2026</v>
      </c>
      <c r="D138" s="96" t="s">
        <v>723</v>
      </c>
      <c r="E138" s="20">
        <v>4000</v>
      </c>
      <c r="F138" s="20">
        <f>1500+2743</f>
        <v>4243</v>
      </c>
      <c r="G138" s="19" t="s">
        <v>724</v>
      </c>
      <c r="H138" s="19" t="s">
        <v>725</v>
      </c>
      <c r="I138" s="19" t="s">
        <v>726</v>
      </c>
      <c r="J138" s="19" t="s">
        <v>33</v>
      </c>
      <c r="K138" s="19" t="s">
        <v>133</v>
      </c>
      <c r="L138" s="19"/>
      <c r="M138" s="19">
        <v>12</v>
      </c>
      <c r="N138" s="26"/>
      <c r="O138" s="26"/>
      <c r="P138" s="245"/>
    </row>
    <row r="139" spans="1:16" ht="38.25" x14ac:dyDescent="0.25">
      <c r="A139" s="26">
        <v>123</v>
      </c>
      <c r="B139" s="18" t="s">
        <v>727</v>
      </c>
      <c r="C139" s="19">
        <v>2026</v>
      </c>
      <c r="D139" s="96" t="s">
        <v>723</v>
      </c>
      <c r="E139" s="64">
        <v>4000</v>
      </c>
      <c r="F139" s="64">
        <v>6902</v>
      </c>
      <c r="G139" s="18" t="s">
        <v>728</v>
      </c>
      <c r="H139" s="18" t="s">
        <v>729</v>
      </c>
      <c r="I139" s="18" t="s">
        <v>726</v>
      </c>
      <c r="J139" s="18" t="s">
        <v>33</v>
      </c>
      <c r="K139" s="19" t="s">
        <v>133</v>
      </c>
      <c r="L139" s="18"/>
      <c r="M139" s="18">
        <v>12</v>
      </c>
      <c r="N139" s="26"/>
      <c r="O139" s="26"/>
      <c r="P139" s="245"/>
    </row>
    <row r="140" spans="1:16" ht="25.5" x14ac:dyDescent="0.25">
      <c r="A140" s="26">
        <v>124</v>
      </c>
      <c r="B140" s="18" t="s">
        <v>730</v>
      </c>
      <c r="C140" s="19">
        <v>2026</v>
      </c>
      <c r="D140" s="96" t="s">
        <v>723</v>
      </c>
      <c r="E140" s="27">
        <v>2000</v>
      </c>
      <c r="F140" s="27">
        <f>4719+3968</f>
        <v>8687</v>
      </c>
      <c r="G140" s="25" t="s">
        <v>731</v>
      </c>
      <c r="H140" s="25" t="s">
        <v>732</v>
      </c>
      <c r="I140" s="25" t="s">
        <v>726</v>
      </c>
      <c r="J140" s="25" t="s">
        <v>33</v>
      </c>
      <c r="K140" s="18" t="s">
        <v>34</v>
      </c>
      <c r="L140" s="25"/>
      <c r="M140" s="18">
        <v>12</v>
      </c>
      <c r="N140" s="32"/>
      <c r="O140" s="32"/>
      <c r="P140" s="246"/>
    </row>
    <row r="141" spans="1:16" ht="63.75" x14ac:dyDescent="0.25">
      <c r="A141" s="26">
        <v>125</v>
      </c>
      <c r="B141" s="34" t="s">
        <v>733</v>
      </c>
      <c r="C141" s="18">
        <v>2026</v>
      </c>
      <c r="D141" s="96" t="s">
        <v>723</v>
      </c>
      <c r="E141" s="36">
        <v>100</v>
      </c>
      <c r="F141" s="36">
        <v>74</v>
      </c>
      <c r="G141" s="24" t="s">
        <v>734</v>
      </c>
      <c r="H141" s="24" t="s">
        <v>735</v>
      </c>
      <c r="I141" s="25" t="s">
        <v>726</v>
      </c>
      <c r="J141" s="35" t="s">
        <v>33</v>
      </c>
      <c r="K141" s="22" t="s">
        <v>133</v>
      </c>
      <c r="L141" s="22"/>
      <c r="M141" s="22">
        <v>12</v>
      </c>
      <c r="N141" s="24"/>
      <c r="O141" s="32"/>
      <c r="P141" s="246"/>
    </row>
    <row r="142" spans="1:16" ht="26.25" thickBot="1" x14ac:dyDescent="0.3">
      <c r="A142" s="88">
        <v>126</v>
      </c>
      <c r="B142" s="17" t="s">
        <v>736</v>
      </c>
      <c r="C142" s="17">
        <v>2026</v>
      </c>
      <c r="D142" s="97" t="s">
        <v>723</v>
      </c>
      <c r="E142" s="78">
        <v>2479</v>
      </c>
      <c r="F142" s="78">
        <v>2280</v>
      </c>
      <c r="G142" s="17" t="s">
        <v>737</v>
      </c>
      <c r="H142" s="17" t="s">
        <v>738</v>
      </c>
      <c r="I142" s="17" t="s">
        <v>726</v>
      </c>
      <c r="J142" s="17" t="s">
        <v>33</v>
      </c>
      <c r="K142" s="17" t="s">
        <v>739</v>
      </c>
      <c r="L142" s="34"/>
      <c r="M142" s="34">
        <v>12</v>
      </c>
      <c r="N142" s="35"/>
      <c r="O142" s="35"/>
      <c r="P142" s="247"/>
    </row>
    <row r="143" spans="1:16" ht="15.75" thickBot="1" x14ac:dyDescent="0.3">
      <c r="A143" s="435" t="s">
        <v>534</v>
      </c>
      <c r="B143" s="436"/>
      <c r="C143" s="436"/>
      <c r="D143" s="436"/>
      <c r="E143" s="436"/>
      <c r="F143" s="436"/>
      <c r="G143" s="436"/>
      <c r="H143" s="436"/>
      <c r="I143" s="436"/>
      <c r="J143" s="436"/>
      <c r="K143" s="436"/>
      <c r="L143" s="436"/>
      <c r="M143" s="436"/>
      <c r="N143" s="436"/>
      <c r="O143" s="436"/>
      <c r="P143" s="437"/>
    </row>
    <row r="144" spans="1:16" x14ac:dyDescent="0.25">
      <c r="A144" s="422" t="s">
        <v>740</v>
      </c>
      <c r="B144" s="423"/>
      <c r="C144" s="423"/>
      <c r="D144" s="423"/>
      <c r="E144" s="423"/>
      <c r="F144" s="423"/>
      <c r="G144" s="423"/>
      <c r="H144" s="423"/>
      <c r="I144" s="423"/>
      <c r="J144" s="423"/>
      <c r="K144" s="423"/>
      <c r="L144" s="423"/>
      <c r="M144" s="423"/>
      <c r="N144" s="423"/>
      <c r="O144" s="423"/>
      <c r="P144" s="423"/>
    </row>
    <row r="145" spans="1:16" ht="38.25" x14ac:dyDescent="0.25">
      <c r="A145" s="211">
        <v>128</v>
      </c>
      <c r="B145" s="63" t="s">
        <v>741</v>
      </c>
      <c r="C145" s="63">
        <v>2026</v>
      </c>
      <c r="D145" s="98" t="s">
        <v>723</v>
      </c>
      <c r="E145" s="105">
        <v>12993</v>
      </c>
      <c r="F145" s="163" t="s">
        <v>122</v>
      </c>
      <c r="G145" s="87" t="s">
        <v>742</v>
      </c>
      <c r="H145" s="158" t="s">
        <v>743</v>
      </c>
      <c r="I145" s="361" t="s">
        <v>726</v>
      </c>
      <c r="J145" s="37" t="s">
        <v>24</v>
      </c>
      <c r="K145" s="268" t="s">
        <v>744</v>
      </c>
      <c r="L145" s="63"/>
      <c r="M145" s="89">
        <v>12</v>
      </c>
      <c r="N145" s="63"/>
      <c r="O145" s="63"/>
      <c r="P145" s="362"/>
    </row>
    <row r="146" spans="1:16" x14ac:dyDescent="0.25">
      <c r="A146" s="254">
        <v>129</v>
      </c>
      <c r="B146" s="50" t="s">
        <v>745</v>
      </c>
      <c r="C146" s="53">
        <v>2026</v>
      </c>
      <c r="D146" s="95" t="s">
        <v>723</v>
      </c>
      <c r="E146" s="51">
        <v>19511</v>
      </c>
      <c r="F146" s="57">
        <v>17544</v>
      </c>
      <c r="G146" s="50" t="s">
        <v>746</v>
      </c>
      <c r="H146" s="52" t="s">
        <v>747</v>
      </c>
      <c r="I146" s="330" t="s">
        <v>726</v>
      </c>
      <c r="J146" s="24" t="s">
        <v>24</v>
      </c>
      <c r="K146" s="271" t="s">
        <v>744</v>
      </c>
      <c r="L146" s="50"/>
      <c r="M146" s="55">
        <v>12</v>
      </c>
      <c r="N146" s="50"/>
      <c r="O146" s="50"/>
      <c r="P146" s="236"/>
    </row>
    <row r="147" spans="1:16" ht="25.5" x14ac:dyDescent="0.25">
      <c r="A147" s="56">
        <v>130</v>
      </c>
      <c r="B147" s="50" t="s">
        <v>748</v>
      </c>
      <c r="C147" s="53">
        <v>2026</v>
      </c>
      <c r="D147" s="95" t="s">
        <v>723</v>
      </c>
      <c r="E147" s="51">
        <v>4836</v>
      </c>
      <c r="F147" s="67" t="s">
        <v>122</v>
      </c>
      <c r="G147" s="50" t="s">
        <v>737</v>
      </c>
      <c r="H147" s="52" t="s">
        <v>738</v>
      </c>
      <c r="I147" s="330" t="s">
        <v>726</v>
      </c>
      <c r="J147" s="24" t="s">
        <v>24</v>
      </c>
      <c r="K147" s="271" t="s">
        <v>131</v>
      </c>
      <c r="L147" s="50"/>
      <c r="M147" s="55">
        <v>12</v>
      </c>
      <c r="N147" s="50"/>
      <c r="O147" s="50"/>
      <c r="P147" s="236"/>
    </row>
    <row r="148" spans="1:16" ht="75.75" customHeight="1" thickBot="1" x14ac:dyDescent="0.3">
      <c r="A148" s="254">
        <v>131</v>
      </c>
      <c r="B148" s="47" t="s">
        <v>733</v>
      </c>
      <c r="C148" s="104">
        <v>2026</v>
      </c>
      <c r="D148" s="97" t="s">
        <v>723</v>
      </c>
      <c r="E148" s="363">
        <v>100</v>
      </c>
      <c r="F148" s="228" t="s">
        <v>122</v>
      </c>
      <c r="G148" s="47" t="s">
        <v>734</v>
      </c>
      <c r="H148" s="47" t="s">
        <v>735</v>
      </c>
      <c r="I148" s="329" t="s">
        <v>726</v>
      </c>
      <c r="J148" s="35" t="s">
        <v>24</v>
      </c>
      <c r="K148" s="331" t="s">
        <v>131</v>
      </c>
      <c r="L148" s="47"/>
      <c r="M148" s="73">
        <v>12</v>
      </c>
      <c r="N148" s="47"/>
      <c r="O148" s="47"/>
      <c r="P148" s="255"/>
    </row>
    <row r="149" spans="1:16" ht="15.75" thickBot="1" x14ac:dyDescent="0.3">
      <c r="A149" s="444" t="s">
        <v>560</v>
      </c>
      <c r="B149" s="445"/>
      <c r="C149" s="445"/>
      <c r="D149" s="445"/>
      <c r="E149" s="445"/>
      <c r="F149" s="445"/>
      <c r="G149" s="445"/>
      <c r="H149" s="445"/>
      <c r="I149" s="445"/>
      <c r="J149" s="445"/>
      <c r="K149" s="445"/>
      <c r="L149" s="445"/>
      <c r="M149" s="445"/>
      <c r="N149" s="445"/>
      <c r="O149" s="445"/>
      <c r="P149" s="446"/>
    </row>
    <row r="150" spans="1:16" ht="89.25" x14ac:dyDescent="0.25">
      <c r="A150" s="26">
        <v>132</v>
      </c>
      <c r="B150" s="19" t="s">
        <v>749</v>
      </c>
      <c r="C150" s="19">
        <v>2026</v>
      </c>
      <c r="D150" s="96" t="s">
        <v>723</v>
      </c>
      <c r="E150" s="42">
        <v>25000</v>
      </c>
      <c r="F150" s="42">
        <f>9120+6050+7200+3948</f>
        <v>26318</v>
      </c>
      <c r="G150" s="29" t="s">
        <v>750</v>
      </c>
      <c r="H150" s="19" t="s">
        <v>751</v>
      </c>
      <c r="I150" s="29" t="s">
        <v>726</v>
      </c>
      <c r="J150" s="19" t="s">
        <v>50</v>
      </c>
      <c r="K150" s="19" t="s">
        <v>51</v>
      </c>
      <c r="L150" s="19"/>
      <c r="M150" s="19">
        <v>12</v>
      </c>
      <c r="N150" s="19"/>
      <c r="O150" s="19"/>
      <c r="P150" s="243"/>
    </row>
    <row r="151" spans="1:16" ht="63.75" x14ac:dyDescent="0.25">
      <c r="A151" s="31">
        <v>133</v>
      </c>
      <c r="B151" s="24" t="s">
        <v>752</v>
      </c>
      <c r="C151" s="18">
        <v>2026</v>
      </c>
      <c r="D151" s="96" t="s">
        <v>723</v>
      </c>
      <c r="E151" s="30">
        <v>9000</v>
      </c>
      <c r="F151" s="30">
        <v>6000</v>
      </c>
      <c r="G151" s="24" t="s">
        <v>753</v>
      </c>
      <c r="H151" s="24" t="s">
        <v>754</v>
      </c>
      <c r="I151" s="25" t="s">
        <v>726</v>
      </c>
      <c r="J151" s="19" t="s">
        <v>50</v>
      </c>
      <c r="K151" s="19" t="s">
        <v>51</v>
      </c>
      <c r="L151" s="22"/>
      <c r="M151" s="22">
        <v>12</v>
      </c>
      <c r="N151" s="24"/>
      <c r="O151" s="24"/>
      <c r="P151" s="248"/>
    </row>
    <row r="152" spans="1:16" ht="65.25" customHeight="1" thickBot="1" x14ac:dyDescent="0.3">
      <c r="A152" s="45">
        <v>134</v>
      </c>
      <c r="B152" s="35" t="s">
        <v>755</v>
      </c>
      <c r="C152" s="17">
        <v>2026</v>
      </c>
      <c r="D152" s="97" t="s">
        <v>723</v>
      </c>
      <c r="E152" s="43">
        <v>20600</v>
      </c>
      <c r="F152" s="43">
        <f>13500+8580</f>
        <v>22080</v>
      </c>
      <c r="G152" s="35" t="s">
        <v>734</v>
      </c>
      <c r="H152" s="35" t="s">
        <v>735</v>
      </c>
      <c r="I152" s="28" t="s">
        <v>726</v>
      </c>
      <c r="J152" s="19" t="s">
        <v>50</v>
      </c>
      <c r="K152" s="104" t="s">
        <v>756</v>
      </c>
      <c r="L152" s="34"/>
      <c r="M152" s="34">
        <v>12</v>
      </c>
      <c r="N152" s="35"/>
      <c r="O152" s="35"/>
      <c r="P152" s="344"/>
    </row>
    <row r="153" spans="1:16" ht="15.75" thickBot="1" x14ac:dyDescent="0.3">
      <c r="A153" s="432" t="s">
        <v>603</v>
      </c>
      <c r="B153" s="433"/>
      <c r="C153" s="433"/>
      <c r="D153" s="433"/>
      <c r="E153" s="433"/>
      <c r="F153" s="433"/>
      <c r="G153" s="433"/>
      <c r="H153" s="433"/>
      <c r="I153" s="433"/>
      <c r="J153" s="433"/>
      <c r="K153" s="433"/>
      <c r="L153" s="433"/>
      <c r="M153" s="433"/>
      <c r="N153" s="433"/>
      <c r="O153" s="433"/>
      <c r="P153" s="434"/>
    </row>
    <row r="154" spans="1:16" ht="63.75" x14ac:dyDescent="0.25">
      <c r="A154" s="26">
        <v>135</v>
      </c>
      <c r="B154" s="63" t="s">
        <v>757</v>
      </c>
      <c r="C154" s="63">
        <v>2026</v>
      </c>
      <c r="D154" s="98" t="s">
        <v>723</v>
      </c>
      <c r="E154" s="105">
        <v>10700</v>
      </c>
      <c r="F154" s="105">
        <f>7225+5004</f>
        <v>12229</v>
      </c>
      <c r="G154" s="87" t="s">
        <v>734</v>
      </c>
      <c r="H154" s="19" t="s">
        <v>735</v>
      </c>
      <c r="I154" s="29" t="s">
        <v>726</v>
      </c>
      <c r="J154" s="19" t="s">
        <v>88</v>
      </c>
      <c r="K154" s="19" t="s">
        <v>758</v>
      </c>
      <c r="L154" s="19"/>
      <c r="M154" s="19">
        <v>12</v>
      </c>
      <c r="N154" s="19"/>
      <c r="O154" s="19"/>
      <c r="P154" s="243"/>
    </row>
    <row r="155" spans="1:16" ht="38.25" x14ac:dyDescent="0.25">
      <c r="A155" s="32">
        <v>136</v>
      </c>
      <c r="B155" s="18" t="s">
        <v>759</v>
      </c>
      <c r="C155" s="18">
        <v>2026</v>
      </c>
      <c r="D155" s="96" t="s">
        <v>723</v>
      </c>
      <c r="E155" s="36">
        <v>900</v>
      </c>
      <c r="F155" s="67" t="s">
        <v>122</v>
      </c>
      <c r="G155" s="25" t="s">
        <v>742</v>
      </c>
      <c r="H155" s="18" t="s">
        <v>743</v>
      </c>
      <c r="I155" s="25" t="s">
        <v>726</v>
      </c>
      <c r="J155" s="18" t="s">
        <v>88</v>
      </c>
      <c r="K155" s="18" t="s">
        <v>760</v>
      </c>
      <c r="L155" s="18"/>
      <c r="M155" s="18">
        <v>12</v>
      </c>
      <c r="N155" s="18"/>
      <c r="O155" s="18"/>
      <c r="P155" s="244"/>
    </row>
    <row r="156" spans="1:16" x14ac:dyDescent="0.25">
      <c r="A156" s="26">
        <v>137</v>
      </c>
      <c r="B156" s="18" t="s">
        <v>745</v>
      </c>
      <c r="C156" s="18">
        <v>2026</v>
      </c>
      <c r="D156" s="96" t="s">
        <v>723</v>
      </c>
      <c r="E156" s="36">
        <v>9123</v>
      </c>
      <c r="F156" s="36">
        <f>4800</f>
        <v>4800</v>
      </c>
      <c r="G156" s="25" t="s">
        <v>746</v>
      </c>
      <c r="H156" s="18" t="s">
        <v>747</v>
      </c>
      <c r="I156" s="25" t="s">
        <v>726</v>
      </c>
      <c r="J156" s="18" t="s">
        <v>88</v>
      </c>
      <c r="K156" s="18" t="s">
        <v>761</v>
      </c>
      <c r="L156" s="18"/>
      <c r="M156" s="18">
        <v>12</v>
      </c>
      <c r="N156" s="18"/>
      <c r="O156" s="18"/>
      <c r="P156" s="244"/>
    </row>
    <row r="157" spans="1:16" x14ac:dyDescent="0.25">
      <c r="A157" s="32">
        <v>138</v>
      </c>
      <c r="B157" s="18" t="s">
        <v>762</v>
      </c>
      <c r="C157" s="18">
        <v>2026</v>
      </c>
      <c r="D157" s="96" t="s">
        <v>723</v>
      </c>
      <c r="E157" s="36">
        <v>3500</v>
      </c>
      <c r="F157" s="36">
        <v>5400</v>
      </c>
      <c r="G157" s="25" t="s">
        <v>763</v>
      </c>
      <c r="H157" s="18" t="s">
        <v>764</v>
      </c>
      <c r="I157" s="25" t="s">
        <v>726</v>
      </c>
      <c r="J157" s="18" t="s">
        <v>88</v>
      </c>
      <c r="K157" s="18" t="s">
        <v>765</v>
      </c>
      <c r="L157" s="18"/>
      <c r="M157" s="18">
        <v>12</v>
      </c>
      <c r="N157" s="18"/>
      <c r="O157" s="18"/>
      <c r="P157" s="244"/>
    </row>
    <row r="158" spans="1:16" ht="63.75" x14ac:dyDescent="0.25">
      <c r="A158" s="26">
        <v>139</v>
      </c>
      <c r="B158" s="18" t="s">
        <v>766</v>
      </c>
      <c r="C158" s="18">
        <v>2026</v>
      </c>
      <c r="D158" s="96" t="s">
        <v>723</v>
      </c>
      <c r="E158" s="36">
        <v>8231</v>
      </c>
      <c r="F158" s="36">
        <v>7665</v>
      </c>
      <c r="G158" s="25" t="s">
        <v>734</v>
      </c>
      <c r="H158" s="18" t="s">
        <v>735</v>
      </c>
      <c r="I158" s="25" t="s">
        <v>726</v>
      </c>
      <c r="J158" s="18" t="s">
        <v>88</v>
      </c>
      <c r="K158" s="18" t="s">
        <v>89</v>
      </c>
      <c r="L158" s="18"/>
      <c r="M158" s="18">
        <v>12</v>
      </c>
      <c r="N158" s="18"/>
      <c r="O158" s="18"/>
      <c r="P158" s="244"/>
    </row>
    <row r="159" spans="1:16" ht="39" thickBot="1" x14ac:dyDescent="0.3">
      <c r="A159" s="32">
        <v>140</v>
      </c>
      <c r="B159" s="17" t="s">
        <v>748</v>
      </c>
      <c r="C159" s="17">
        <v>2026</v>
      </c>
      <c r="D159" s="97" t="s">
        <v>723</v>
      </c>
      <c r="E159" s="70">
        <v>6700</v>
      </c>
      <c r="F159" s="213" t="s">
        <v>122</v>
      </c>
      <c r="G159" s="28" t="s">
        <v>548</v>
      </c>
      <c r="H159" s="17" t="s">
        <v>767</v>
      </c>
      <c r="I159" s="28" t="s">
        <v>726</v>
      </c>
      <c r="J159" s="17" t="s">
        <v>88</v>
      </c>
      <c r="K159" s="17" t="s">
        <v>89</v>
      </c>
      <c r="L159" s="17"/>
      <c r="M159" s="17">
        <v>12</v>
      </c>
      <c r="N159" s="17"/>
      <c r="O159" s="17"/>
      <c r="P159" s="249"/>
    </row>
    <row r="160" spans="1:16" ht="15.75" thickBot="1" x14ac:dyDescent="0.3">
      <c r="A160" s="435" t="s">
        <v>611</v>
      </c>
      <c r="B160" s="436"/>
      <c r="C160" s="436"/>
      <c r="D160" s="436"/>
      <c r="E160" s="436"/>
      <c r="F160" s="436"/>
      <c r="G160" s="436"/>
      <c r="H160" s="436"/>
      <c r="I160" s="436"/>
      <c r="J160" s="436"/>
      <c r="K160" s="436"/>
      <c r="L160" s="436"/>
      <c r="M160" s="436"/>
      <c r="N160" s="436"/>
      <c r="O160" s="436"/>
      <c r="P160" s="437"/>
    </row>
    <row r="161" spans="1:16" ht="38.25" x14ac:dyDescent="0.25">
      <c r="A161" s="46">
        <v>141</v>
      </c>
      <c r="B161" s="219" t="s">
        <v>741</v>
      </c>
      <c r="C161" s="19">
        <v>2026</v>
      </c>
      <c r="D161" s="220" t="s">
        <v>723</v>
      </c>
      <c r="E161" s="219">
        <v>3000</v>
      </c>
      <c r="F161" s="221" t="s">
        <v>122</v>
      </c>
      <c r="G161" s="219" t="s">
        <v>742</v>
      </c>
      <c r="H161" s="219" t="s">
        <v>743</v>
      </c>
      <c r="I161" s="219" t="s">
        <v>726</v>
      </c>
      <c r="J161" s="219" t="s">
        <v>73</v>
      </c>
      <c r="K161" s="219" t="s">
        <v>768</v>
      </c>
      <c r="L161" s="222" t="s">
        <v>769</v>
      </c>
      <c r="M161" s="219">
        <v>11</v>
      </c>
      <c r="N161" s="37"/>
      <c r="O161" s="37"/>
      <c r="P161" s="241"/>
    </row>
    <row r="162" spans="1:16" ht="63.75" x14ac:dyDescent="0.25">
      <c r="A162" s="31">
        <v>142</v>
      </c>
      <c r="B162" s="21" t="s">
        <v>770</v>
      </c>
      <c r="C162" s="18">
        <v>2026</v>
      </c>
      <c r="D162" s="159" t="s">
        <v>723</v>
      </c>
      <c r="E162" s="21">
        <v>50099</v>
      </c>
      <c r="F162" s="174">
        <v>67160</v>
      </c>
      <c r="G162" s="21" t="s">
        <v>734</v>
      </c>
      <c r="H162" s="21" t="s">
        <v>735</v>
      </c>
      <c r="I162" s="21" t="s">
        <v>726</v>
      </c>
      <c r="J162" s="21" t="s">
        <v>73</v>
      </c>
      <c r="K162" s="21" t="s">
        <v>771</v>
      </c>
      <c r="L162" s="175" t="s">
        <v>769</v>
      </c>
      <c r="M162" s="21">
        <v>11</v>
      </c>
      <c r="N162" s="24"/>
      <c r="O162" s="24"/>
      <c r="P162" s="248"/>
    </row>
    <row r="163" spans="1:16" ht="25.5" x14ac:dyDescent="0.25">
      <c r="A163" s="46">
        <v>143</v>
      </c>
      <c r="B163" s="21" t="s">
        <v>346</v>
      </c>
      <c r="C163" s="21">
        <v>2026</v>
      </c>
      <c r="D163" s="159" t="s">
        <v>723</v>
      </c>
      <c r="E163" s="21">
        <v>80000</v>
      </c>
      <c r="F163" s="174">
        <v>42705</v>
      </c>
      <c r="G163" s="21" t="s">
        <v>347</v>
      </c>
      <c r="H163" s="21" t="s">
        <v>346</v>
      </c>
      <c r="I163" s="21" t="s">
        <v>726</v>
      </c>
      <c r="J163" s="21" t="s">
        <v>73</v>
      </c>
      <c r="K163" s="21" t="s">
        <v>772</v>
      </c>
      <c r="L163" s="175" t="s">
        <v>769</v>
      </c>
      <c r="M163" s="21">
        <v>11</v>
      </c>
      <c r="N163" s="24"/>
      <c r="O163" s="24"/>
      <c r="P163" s="248"/>
    </row>
    <row r="164" spans="1:16" ht="89.25" x14ac:dyDescent="0.25">
      <c r="A164" s="31">
        <v>144</v>
      </c>
      <c r="B164" s="21" t="s">
        <v>175</v>
      </c>
      <c r="C164" s="21">
        <v>2026</v>
      </c>
      <c r="D164" s="159" t="s">
        <v>723</v>
      </c>
      <c r="E164" s="21">
        <v>12400</v>
      </c>
      <c r="F164" s="174">
        <v>24000</v>
      </c>
      <c r="G164" s="21" t="s">
        <v>750</v>
      </c>
      <c r="H164" s="21" t="s">
        <v>751</v>
      </c>
      <c r="I164" s="21" t="s">
        <v>726</v>
      </c>
      <c r="J164" s="21" t="s">
        <v>73</v>
      </c>
      <c r="K164" s="21" t="s">
        <v>773</v>
      </c>
      <c r="L164" s="175" t="s">
        <v>769</v>
      </c>
      <c r="M164" s="21">
        <v>11</v>
      </c>
      <c r="N164" s="24"/>
      <c r="O164" s="24"/>
      <c r="P164" s="248"/>
    </row>
    <row r="165" spans="1:16" ht="51" x14ac:dyDescent="0.25">
      <c r="A165" s="46">
        <v>145</v>
      </c>
      <c r="B165" s="21" t="s">
        <v>774</v>
      </c>
      <c r="C165" s="21">
        <v>2026</v>
      </c>
      <c r="D165" s="159" t="s">
        <v>723</v>
      </c>
      <c r="E165" s="21">
        <v>8264</v>
      </c>
      <c r="F165" s="174">
        <v>5000</v>
      </c>
      <c r="G165" s="21" t="s">
        <v>775</v>
      </c>
      <c r="H165" s="21" t="s">
        <v>776</v>
      </c>
      <c r="I165" s="21" t="s">
        <v>726</v>
      </c>
      <c r="J165" s="21" t="s">
        <v>73</v>
      </c>
      <c r="K165" s="21" t="s">
        <v>194</v>
      </c>
      <c r="L165" s="175" t="s">
        <v>769</v>
      </c>
      <c r="M165" s="21">
        <v>11</v>
      </c>
      <c r="N165" s="24"/>
      <c r="O165" s="24"/>
      <c r="P165" s="248"/>
    </row>
    <row r="166" spans="1:16" ht="39" thickBot="1" x14ac:dyDescent="0.3">
      <c r="A166" s="31">
        <v>146</v>
      </c>
      <c r="B166" s="198" t="s">
        <v>777</v>
      </c>
      <c r="C166" s="198">
        <v>2026</v>
      </c>
      <c r="D166" s="223" t="s">
        <v>723</v>
      </c>
      <c r="E166" s="198">
        <v>30000</v>
      </c>
      <c r="F166" s="224" t="s">
        <v>122</v>
      </c>
      <c r="G166" s="198" t="s">
        <v>778</v>
      </c>
      <c r="H166" s="198" t="s">
        <v>777</v>
      </c>
      <c r="I166" s="198" t="s">
        <v>726</v>
      </c>
      <c r="J166" s="198" t="s">
        <v>73</v>
      </c>
      <c r="K166" s="198" t="s">
        <v>779</v>
      </c>
      <c r="L166" s="225" t="s">
        <v>769</v>
      </c>
      <c r="M166" s="198">
        <v>11</v>
      </c>
      <c r="N166" s="35"/>
      <c r="O166" s="35"/>
      <c r="P166" s="247"/>
    </row>
    <row r="167" spans="1:16" ht="15.75" thickBot="1" x14ac:dyDescent="0.3">
      <c r="A167" s="413" t="s">
        <v>670</v>
      </c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5"/>
    </row>
    <row r="168" spans="1:16" ht="38.25" x14ac:dyDescent="0.25">
      <c r="A168" s="88">
        <v>147</v>
      </c>
      <c r="B168" s="73" t="s">
        <v>780</v>
      </c>
      <c r="C168" s="104">
        <v>2026</v>
      </c>
      <c r="D168" s="226" t="s">
        <v>723</v>
      </c>
      <c r="E168" s="155">
        <v>6600</v>
      </c>
      <c r="F168" s="155">
        <v>9600</v>
      </c>
      <c r="G168" s="104" t="s">
        <v>728</v>
      </c>
      <c r="H168" s="104" t="s">
        <v>729</v>
      </c>
      <c r="I168" s="73" t="s">
        <v>726</v>
      </c>
      <c r="J168" s="73" t="s">
        <v>77</v>
      </c>
      <c r="K168" s="73" t="s">
        <v>239</v>
      </c>
      <c r="L168" s="73"/>
      <c r="M168" s="73">
        <v>12</v>
      </c>
      <c r="N168" s="73"/>
      <c r="O168" s="73"/>
      <c r="P168" s="250"/>
    </row>
    <row r="169" spans="1:16" ht="63.75" x14ac:dyDescent="0.25">
      <c r="A169" s="31">
        <v>148</v>
      </c>
      <c r="B169" s="307" t="s">
        <v>770</v>
      </c>
      <c r="C169" s="69">
        <v>2026</v>
      </c>
      <c r="D169" s="117" t="s">
        <v>723</v>
      </c>
      <c r="E169" s="82">
        <v>29580</v>
      </c>
      <c r="F169" s="82">
        <v>37595</v>
      </c>
      <c r="G169" s="86" t="s">
        <v>734</v>
      </c>
      <c r="H169" s="86" t="s">
        <v>735</v>
      </c>
      <c r="I169" s="86" t="s">
        <v>726</v>
      </c>
      <c r="J169" s="34" t="s">
        <v>77</v>
      </c>
      <c r="K169" s="86" t="s">
        <v>781</v>
      </c>
      <c r="L169" s="118" t="s">
        <v>769</v>
      </c>
      <c r="M169" s="86">
        <v>12</v>
      </c>
      <c r="N169" s="62"/>
      <c r="O169" s="62"/>
      <c r="P169" s="237"/>
    </row>
    <row r="170" spans="1:16" ht="63.75" x14ac:dyDescent="0.25">
      <c r="A170" s="308">
        <v>149</v>
      </c>
      <c r="B170" s="307" t="s">
        <v>782</v>
      </c>
      <c r="C170" s="53">
        <v>2026</v>
      </c>
      <c r="D170" s="95" t="s">
        <v>723</v>
      </c>
      <c r="E170" s="65">
        <v>37400</v>
      </c>
      <c r="F170" s="65">
        <f>36135+9125</f>
        <v>45260</v>
      </c>
      <c r="G170" s="52" t="s">
        <v>734</v>
      </c>
      <c r="H170" s="52" t="s">
        <v>735</v>
      </c>
      <c r="I170" s="52" t="s">
        <v>726</v>
      </c>
      <c r="J170" s="55" t="s">
        <v>77</v>
      </c>
      <c r="K170" s="52" t="s">
        <v>781</v>
      </c>
      <c r="L170" s="119"/>
      <c r="M170" s="52">
        <v>12</v>
      </c>
      <c r="N170" s="55"/>
      <c r="O170" s="55"/>
      <c r="P170" s="234"/>
    </row>
    <row r="171" spans="1:16" ht="25.5" x14ac:dyDescent="0.25">
      <c r="A171" s="31">
        <v>150</v>
      </c>
      <c r="B171" s="21" t="s">
        <v>175</v>
      </c>
      <c r="C171" s="273">
        <v>2026</v>
      </c>
      <c r="D171" s="117" t="s">
        <v>723</v>
      </c>
      <c r="E171" s="82">
        <v>8000</v>
      </c>
      <c r="F171" s="156">
        <f>2750+3000+1000+1000+350</f>
        <v>8100</v>
      </c>
      <c r="G171" s="104" t="s">
        <v>724</v>
      </c>
      <c r="H171" s="104" t="s">
        <v>725</v>
      </c>
      <c r="I171" s="86" t="s">
        <v>726</v>
      </c>
      <c r="J171" s="62" t="s">
        <v>77</v>
      </c>
      <c r="K171" s="86" t="s">
        <v>78</v>
      </c>
      <c r="L171" s="118"/>
      <c r="M171" s="86">
        <v>12</v>
      </c>
      <c r="N171" s="62"/>
      <c r="O171" s="62"/>
      <c r="P171" s="237"/>
    </row>
    <row r="172" spans="1:16" ht="39" thickBot="1" x14ac:dyDescent="0.3">
      <c r="A172" s="308">
        <v>151</v>
      </c>
      <c r="B172" s="17" t="s">
        <v>759</v>
      </c>
      <c r="C172" s="273">
        <v>2026</v>
      </c>
      <c r="D172" s="117" t="s">
        <v>723</v>
      </c>
      <c r="E172" s="82">
        <v>900</v>
      </c>
      <c r="F172" s="213" t="s">
        <v>122</v>
      </c>
      <c r="G172" s="69" t="s">
        <v>742</v>
      </c>
      <c r="H172" s="69" t="s">
        <v>743</v>
      </c>
      <c r="I172" s="69" t="s">
        <v>726</v>
      </c>
      <c r="J172" s="62" t="s">
        <v>77</v>
      </c>
      <c r="K172" s="86" t="s">
        <v>783</v>
      </c>
      <c r="L172" s="118"/>
      <c r="M172" s="86">
        <v>12</v>
      </c>
      <c r="N172" s="62"/>
      <c r="O172" s="62"/>
      <c r="P172" s="237"/>
    </row>
    <row r="173" spans="1:16" ht="15.75" thickBot="1" x14ac:dyDescent="0.3">
      <c r="A173" s="416" t="s">
        <v>690</v>
      </c>
      <c r="B173" s="417"/>
      <c r="C173" s="417"/>
      <c r="D173" s="417"/>
      <c r="E173" s="417"/>
      <c r="F173" s="417"/>
      <c r="G173" s="417"/>
      <c r="H173" s="417"/>
      <c r="I173" s="417"/>
      <c r="J173" s="417"/>
      <c r="K173" s="417"/>
      <c r="L173" s="417"/>
      <c r="M173" s="417"/>
      <c r="N173" s="417"/>
      <c r="O173" s="417"/>
      <c r="P173" s="418"/>
    </row>
    <row r="174" spans="1:16" ht="59.25" customHeight="1" x14ac:dyDescent="0.25">
      <c r="A174" s="46">
        <v>152</v>
      </c>
      <c r="B174" s="219" t="s">
        <v>770</v>
      </c>
      <c r="C174" s="19">
        <v>2026</v>
      </c>
      <c r="D174" s="220" t="s">
        <v>723</v>
      </c>
      <c r="E174" s="218">
        <v>70000</v>
      </c>
      <c r="F174" s="218">
        <v>92100</v>
      </c>
      <c r="G174" s="219" t="s">
        <v>734</v>
      </c>
      <c r="H174" s="219" t="s">
        <v>735</v>
      </c>
      <c r="I174" s="29" t="s">
        <v>726</v>
      </c>
      <c r="J174" s="37" t="s">
        <v>82</v>
      </c>
      <c r="K174" s="23" t="s">
        <v>706</v>
      </c>
      <c r="L174" s="37"/>
      <c r="M174" s="23">
        <v>12</v>
      </c>
      <c r="N174" s="37"/>
      <c r="O174" s="37"/>
      <c r="P174" s="241"/>
    </row>
    <row r="175" spans="1:16" ht="60.75" customHeight="1" x14ac:dyDescent="0.25">
      <c r="A175" s="31">
        <v>153</v>
      </c>
      <c r="B175" s="21" t="s">
        <v>782</v>
      </c>
      <c r="C175" s="18">
        <v>2026</v>
      </c>
      <c r="D175" s="159" t="s">
        <v>723</v>
      </c>
      <c r="E175" s="30">
        <v>120000</v>
      </c>
      <c r="F175" s="30">
        <v>140000</v>
      </c>
      <c r="G175" s="21" t="s">
        <v>734</v>
      </c>
      <c r="H175" s="21" t="s">
        <v>735</v>
      </c>
      <c r="I175" s="25" t="s">
        <v>726</v>
      </c>
      <c r="J175" s="24" t="s">
        <v>82</v>
      </c>
      <c r="K175" s="22" t="s">
        <v>706</v>
      </c>
      <c r="L175" s="24"/>
      <c r="M175" s="22">
        <v>12</v>
      </c>
      <c r="N175" s="24"/>
      <c r="O175" s="24"/>
      <c r="P175" s="248"/>
    </row>
    <row r="176" spans="1:16" ht="85.5" customHeight="1" x14ac:dyDescent="0.25">
      <c r="A176" s="31">
        <v>154</v>
      </c>
      <c r="B176" s="21" t="s">
        <v>745</v>
      </c>
      <c r="C176" s="18">
        <v>2026</v>
      </c>
      <c r="D176" s="159" t="s">
        <v>723</v>
      </c>
      <c r="E176" s="30">
        <v>25000</v>
      </c>
      <c r="F176" s="30">
        <v>27000</v>
      </c>
      <c r="G176" s="21" t="s">
        <v>784</v>
      </c>
      <c r="H176" s="21" t="s">
        <v>785</v>
      </c>
      <c r="I176" s="25" t="s">
        <v>726</v>
      </c>
      <c r="J176" s="24" t="s">
        <v>82</v>
      </c>
      <c r="K176" s="22" t="s">
        <v>786</v>
      </c>
      <c r="L176" s="24"/>
      <c r="M176" s="22">
        <v>12</v>
      </c>
      <c r="N176" s="24"/>
      <c r="O176" s="24"/>
      <c r="P176" s="248"/>
    </row>
    <row r="177" spans="1:16" ht="25.5" x14ac:dyDescent="0.25">
      <c r="A177" s="31">
        <v>155</v>
      </c>
      <c r="B177" s="21" t="s">
        <v>175</v>
      </c>
      <c r="C177" s="18">
        <v>2026</v>
      </c>
      <c r="D177" s="159" t="s">
        <v>723</v>
      </c>
      <c r="E177" s="30">
        <v>20000</v>
      </c>
      <c r="F177" s="30">
        <v>22000</v>
      </c>
      <c r="G177" s="18" t="s">
        <v>724</v>
      </c>
      <c r="H177" s="18" t="s">
        <v>725</v>
      </c>
      <c r="I177" s="25" t="s">
        <v>726</v>
      </c>
      <c r="J177" s="24" t="s">
        <v>82</v>
      </c>
      <c r="K177" s="22" t="s">
        <v>786</v>
      </c>
      <c r="L177" s="24"/>
      <c r="M177" s="22">
        <v>12</v>
      </c>
      <c r="N177" s="24"/>
      <c r="O177" s="24"/>
      <c r="P177" s="248"/>
    </row>
    <row r="178" spans="1:16" ht="38.25" x14ac:dyDescent="0.25">
      <c r="A178" s="31">
        <v>156</v>
      </c>
      <c r="B178" s="18" t="s">
        <v>759</v>
      </c>
      <c r="C178" s="18">
        <v>2026</v>
      </c>
      <c r="D178" s="159" t="s">
        <v>723</v>
      </c>
      <c r="E178" s="30">
        <v>3000</v>
      </c>
      <c r="F178" s="30">
        <v>5400</v>
      </c>
      <c r="G178" s="18" t="s">
        <v>742</v>
      </c>
      <c r="H178" s="18" t="s">
        <v>743</v>
      </c>
      <c r="I178" s="25" t="s">
        <v>726</v>
      </c>
      <c r="J178" s="24" t="s">
        <v>82</v>
      </c>
      <c r="K178" s="22" t="s">
        <v>786</v>
      </c>
      <c r="L178" s="24"/>
      <c r="M178" s="22">
        <v>12</v>
      </c>
      <c r="N178" s="24"/>
      <c r="O178" s="24"/>
      <c r="P178" s="248"/>
    </row>
    <row r="181" spans="1:16" ht="15.75" x14ac:dyDescent="0.25">
      <c r="A181" s="5" t="s">
        <v>360</v>
      </c>
      <c r="B181" s="411"/>
      <c r="C181" s="411"/>
      <c r="D181" s="411"/>
      <c r="E181" s="411"/>
      <c r="F181" s="411"/>
      <c r="G181" s="411"/>
      <c r="H181" s="411"/>
      <c r="I181" s="411"/>
      <c r="J181" s="411"/>
      <c r="K181" s="411"/>
      <c r="L181" s="411"/>
      <c r="N181" s="16"/>
      <c r="O181" s="16"/>
    </row>
    <row r="182" spans="1:16" ht="15.75" x14ac:dyDescent="0.25">
      <c r="A182" s="412"/>
      <c r="B182" s="411"/>
      <c r="C182" s="411"/>
      <c r="D182" s="411"/>
      <c r="E182" s="411"/>
      <c r="F182" s="411"/>
      <c r="G182" s="411"/>
      <c r="H182" s="411"/>
      <c r="I182" s="411"/>
      <c r="J182" s="411"/>
      <c r="K182" s="411"/>
      <c r="L182" s="411"/>
      <c r="N182" s="16"/>
      <c r="O182" s="16"/>
    </row>
    <row r="183" spans="1:16" ht="15.75" x14ac:dyDescent="0.25">
      <c r="A183" s="412"/>
      <c r="B183" s="411"/>
      <c r="C183" s="411"/>
      <c r="D183" s="411"/>
      <c r="E183" s="411"/>
      <c r="F183" s="411"/>
      <c r="G183" s="411"/>
      <c r="H183" s="411"/>
      <c r="I183" s="411"/>
      <c r="J183" s="411"/>
      <c r="K183" s="411"/>
      <c r="L183" s="411"/>
      <c r="N183" s="16"/>
      <c r="O183" s="16"/>
    </row>
    <row r="184" spans="1:16" ht="15.75" x14ac:dyDescent="0.25">
      <c r="A184" s="412"/>
      <c r="B184" s="411"/>
      <c r="C184" s="411"/>
      <c r="D184" s="411"/>
      <c r="E184" s="411"/>
      <c r="F184" s="411"/>
      <c r="G184" s="411"/>
      <c r="H184" s="411"/>
      <c r="I184" s="411"/>
      <c r="J184" s="411"/>
      <c r="K184" s="411"/>
      <c r="L184" s="411"/>
      <c r="N184" s="16"/>
      <c r="O184" s="16"/>
    </row>
    <row r="185" spans="1:16" ht="15.75" x14ac:dyDescent="0.25">
      <c r="A185" s="411"/>
      <c r="B185" s="411"/>
      <c r="C185" s="411"/>
      <c r="D185" s="411"/>
      <c r="E185" s="411"/>
      <c r="F185" s="411"/>
      <c r="G185" s="411"/>
      <c r="H185" s="411"/>
      <c r="I185" s="411"/>
      <c r="J185" s="411"/>
      <c r="K185" s="411"/>
      <c r="L185" s="411"/>
      <c r="N185" s="16"/>
      <c r="O185" s="16"/>
    </row>
    <row r="186" spans="1:16" ht="15.75" x14ac:dyDescent="0.25">
      <c r="A186" s="411"/>
      <c r="B186" s="411"/>
      <c r="C186" s="411"/>
      <c r="D186" s="411"/>
      <c r="E186" s="411"/>
      <c r="F186" s="411"/>
      <c r="G186" s="411"/>
      <c r="H186" s="411"/>
      <c r="I186" s="411"/>
      <c r="J186" s="411"/>
      <c r="K186" s="411"/>
      <c r="L186" s="411"/>
      <c r="N186" s="16"/>
      <c r="O186" s="16"/>
    </row>
  </sheetData>
  <mergeCells count="26">
    <mergeCell ref="A1:P1"/>
    <mergeCell ref="A153:P153"/>
    <mergeCell ref="A160:P160"/>
    <mergeCell ref="A125:P125"/>
    <mergeCell ref="A136:P136"/>
    <mergeCell ref="A137:P137"/>
    <mergeCell ref="A143:P143"/>
    <mergeCell ref="A149:P149"/>
    <mergeCell ref="A2:P2"/>
    <mergeCell ref="A74:P74"/>
    <mergeCell ref="A96:P96"/>
    <mergeCell ref="A99:P99"/>
    <mergeCell ref="A116:P116"/>
    <mergeCell ref="A66:P66"/>
    <mergeCell ref="A75:P75"/>
    <mergeCell ref="A85:P85"/>
    <mergeCell ref="A181:L186"/>
    <mergeCell ref="A167:P167"/>
    <mergeCell ref="A173:P173"/>
    <mergeCell ref="A27:P27"/>
    <mergeCell ref="A120:P120"/>
    <mergeCell ref="A89:P89"/>
    <mergeCell ref="A144:P144"/>
    <mergeCell ref="A86:P86"/>
    <mergeCell ref="A90:P90"/>
    <mergeCell ref="A91:P91"/>
  </mergeCells>
  <hyperlinks>
    <hyperlink ref="G162" r:id="rId1" xr:uid="{00000000-0004-0000-0100-000000000000}"/>
    <hyperlink ref="G164" r:id="rId2" xr:uid="{00000000-0004-0000-0100-000001000000}"/>
    <hyperlink ref="G169" r:id="rId3" xr:uid="{00000000-0004-0000-0100-000002000000}"/>
    <hyperlink ref="G170" r:id="rId4" xr:uid="{00000000-0004-0000-0100-000003000000}"/>
    <hyperlink ref="G174" r:id="rId5" xr:uid="{00000000-0004-0000-0100-000004000000}"/>
    <hyperlink ref="G175" r:id="rId6" xr:uid="{00000000-0004-0000-0100-000005000000}"/>
  </hyperlinks>
  <pageMargins left="0.25" right="0.25" top="0.75" bottom="0.75" header="0.3" footer="0.3"/>
  <pageSetup paperSize="9" scale="64" fitToHeight="0" orientation="landscape" r:id="rId7"/>
  <ignoredErrors>
    <ignoredError sqref="O6 O8:O11 O103:O104 O7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E6DC2D78FEB9C41A1D75414FF25F03C" ma:contentTypeVersion="18" ma:contentTypeDescription="Izveidot jaunu dokumentu." ma:contentTypeScope="" ma:versionID="c41b061780c285121aab6393c1dee3d2">
  <xsd:schema xmlns:xsd="http://www.w3.org/2001/XMLSchema" xmlns:xs="http://www.w3.org/2001/XMLSchema" xmlns:p="http://schemas.microsoft.com/office/2006/metadata/properties" xmlns:ns2="b134023d-3212-465e-b2cb-1965d3e51cc9" xmlns:ns3="aa3f6603-07d5-4626-b1bd-142cbf4cb921" targetNamespace="http://schemas.microsoft.com/office/2006/metadata/properties" ma:root="true" ma:fieldsID="a5fae5758be57157808d032ba9446350" ns2:_="" ns3:_="">
    <xsd:import namespace="b134023d-3212-465e-b2cb-1965d3e51cc9"/>
    <xsd:import namespace="aa3f6603-07d5-4626-b1bd-142cbf4cb92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4023d-3212-465e-b2cb-1965d3e51c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20d993d-cb51-43aa-b3b0-3c4a6fa15c1f}" ma:internalName="TaxCatchAll" ma:showField="CatchAllData" ma:web="b134023d-3212-465e-b2cb-1965d3e51c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f6603-07d5-4626-b1bd-142cbf4cb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34023d-3212-465e-b2cb-1965d3e51cc9" xsi:nil="true"/>
    <lcf76f155ced4ddcb4097134ff3c332f xmlns="aa3f6603-07d5-4626-b1bd-142cbf4cb9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C7BE2F-90A0-424F-9B0C-DA013841D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34023d-3212-465e-b2cb-1965d3e51cc9"/>
    <ds:schemaRef ds:uri="aa3f6603-07d5-4626-b1bd-142cbf4cb9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4E6E7-C77D-4AD0-9F4E-3CA9CDFC4952}">
  <ds:schemaRefs>
    <ds:schemaRef ds:uri="http://schemas.microsoft.com/office/2006/metadata/properties"/>
    <ds:schemaRef ds:uri="http://schemas.microsoft.com/office/infopath/2007/PartnerControls"/>
    <ds:schemaRef ds:uri="b134023d-3212-465e-b2cb-1965d3e51cc9"/>
    <ds:schemaRef ds:uri="aa3f6603-07d5-4626-b1bd-142cbf4cb921"/>
  </ds:schemaRefs>
</ds:datastoreItem>
</file>

<file path=customXml/itemProps3.xml><?xml version="1.0" encoding="utf-8"?>
<ds:datastoreItem xmlns:ds="http://schemas.openxmlformats.org/officeDocument/2006/customXml" ds:itemID="{F4896437-74FD-44C0-B544-80BCA88080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Iepirkumu procedūras</vt:lpstr>
      <vt:lpstr>Cenu aptaujas un iepirkumi EIS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Zane Šmukste</dc:creator>
  <cp:keywords/>
  <dc:description/>
  <cp:lastModifiedBy>Lita Brice</cp:lastModifiedBy>
  <dcterms:created xsi:type="dcterms:W3CDTF">2024-01-28T13:48:37Z</dcterms:created>
  <dcterms:modified xsi:type="dcterms:W3CDTF">2026-04-08T07:10:16Z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0x010100EE6DC2D78FEB9C41A1D75414FF25F03C</vt:lpwstr>
  </property>
  <property fmtid="{D5CDD505-2E9C-101B-9397-08002B2CF9AE}" pid="3" name="MediaServiceImageTags">
    <vt:lpwstr/>
  </property>
</Properties>
</file>